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.1 - Soupis prací - Pří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'01.1 - Soupis prací - Pří...'!$C$89:$K$252</definedName>
    <definedName name="_xlnm.Print_Area" localSheetId="1">'01.1 - Soupis prací - Pří...'!$C$4:$J$41,'01.1 - Soupis prací - Pří...'!$C$47:$J$69,'01.1 - Soupis prací - Pří...'!$C$75:$K$252</definedName>
    <definedName name="_xlnm.Print_Titles" localSheetId="1">'01.1 - Soupis prací - Pří...'!$89:$89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9"/>
  <c r="J38"/>
  <c i="1" r="AY56"/>
  <c i="2" r="J37"/>
  <c i="1" r="AX56"/>
  <c i="2"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6"/>
  <c r="BH226"/>
  <c r="BG226"/>
  <c r="BF226"/>
  <c r="T226"/>
  <c r="T225"/>
  <c r="R226"/>
  <c r="R225"/>
  <c r="P226"/>
  <c r="P225"/>
  <c r="BK226"/>
  <c r="BK225"/>
  <c r="J225"/>
  <c r="J226"/>
  <c r="BE226"/>
  <c r="J68"/>
  <c r="BI222"/>
  <c r="BH222"/>
  <c r="BG222"/>
  <c r="BF222"/>
  <c r="T222"/>
  <c r="R222"/>
  <c r="P222"/>
  <c r="BK222"/>
  <c r="J222"/>
  <c r="BE222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07"/>
  <c r="BH207"/>
  <c r="BG207"/>
  <c r="BF207"/>
  <c r="T207"/>
  <c r="R207"/>
  <c r="P207"/>
  <c r="BK207"/>
  <c r="J207"/>
  <c r="BE207"/>
  <c r="BI202"/>
  <c r="BH202"/>
  <c r="BG202"/>
  <c r="BF202"/>
  <c r="T202"/>
  <c r="T201"/>
  <c r="R202"/>
  <c r="R201"/>
  <c r="P202"/>
  <c r="P201"/>
  <c r="BK202"/>
  <c r="BK201"/>
  <c r="J201"/>
  <c r="J202"/>
  <c r="BE202"/>
  <c r="J67"/>
  <c r="BI197"/>
  <c r="BH197"/>
  <c r="BG197"/>
  <c r="BF197"/>
  <c r="T197"/>
  <c r="T196"/>
  <c r="R197"/>
  <c r="R196"/>
  <c r="P197"/>
  <c r="P196"/>
  <c r="BK197"/>
  <c r="BK196"/>
  <c r="J196"/>
  <c r="J197"/>
  <c r="BE197"/>
  <c r="J66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7"/>
  <c r="BH177"/>
  <c r="BG177"/>
  <c r="BF177"/>
  <c r="T177"/>
  <c r="R177"/>
  <c r="P177"/>
  <c r="BK177"/>
  <c r="J177"/>
  <c r="BE177"/>
  <c r="BI171"/>
  <c r="BH171"/>
  <c r="BG171"/>
  <c r="BF171"/>
  <c r="T171"/>
  <c r="R171"/>
  <c r="P171"/>
  <c r="BK171"/>
  <c r="J171"/>
  <c r="BE171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0"/>
  <c r="BH140"/>
  <c r="BG140"/>
  <c r="BF140"/>
  <c r="T140"/>
  <c r="R140"/>
  <c r="P140"/>
  <c r="BK140"/>
  <c r="J140"/>
  <c r="BE140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3"/>
  <c r="F39"/>
  <c i="1" r="BD56"/>
  <c i="2" r="BH93"/>
  <c r="F38"/>
  <c i="1" r="BC56"/>
  <c i="2" r="BG93"/>
  <c r="F37"/>
  <c i="1" r="BB56"/>
  <c i="2" r="BF93"/>
  <c r="J36"/>
  <c i="1" r="AW56"/>
  <c i="2" r="F36"/>
  <c i="1" r="BA56"/>
  <c i="2" r="T93"/>
  <c r="T92"/>
  <c r="T91"/>
  <c r="T90"/>
  <c r="R93"/>
  <c r="R92"/>
  <c r="R91"/>
  <c r="R90"/>
  <c r="P93"/>
  <c r="P92"/>
  <c r="P91"/>
  <c r="P90"/>
  <c i="1" r="AU56"/>
  <c i="2" r="BK93"/>
  <c r="BK92"/>
  <c r="J92"/>
  <c r="BK91"/>
  <c r="J91"/>
  <c r="BK90"/>
  <c r="J90"/>
  <c r="J63"/>
  <c r="J32"/>
  <c i="1" r="AG56"/>
  <c i="2" r="J93"/>
  <c r="BE93"/>
  <c r="J35"/>
  <c i="1" r="AV56"/>
  <c i="2" r="F35"/>
  <c i="1" r="AZ56"/>
  <c i="2" r="J65"/>
  <c r="J64"/>
  <c r="J87"/>
  <c r="J86"/>
  <c r="F86"/>
  <c r="F84"/>
  <c r="E82"/>
  <c r="J59"/>
  <c r="J58"/>
  <c r="F58"/>
  <c r="F56"/>
  <c r="E54"/>
  <c r="J41"/>
  <c r="J20"/>
  <c r="E20"/>
  <c r="F87"/>
  <c r="F59"/>
  <c r="J19"/>
  <c r="J14"/>
  <c r="J84"/>
  <c r="J56"/>
  <c r="E7"/>
  <c r="E78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<sst xmlns="http://schemas.openxmlformats.org/spreadsheetml/2006/main">
  <si>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</si>
  <si>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</si>
  <si>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</si>
  <si>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</si>
  <si>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</si>
  <si>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{27b568cd-d719-479d-8d27-3c36a5bd0b95}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</si>
  <si>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</si>
  <si>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</si>
  <si>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</si>
  <si>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</si>
  <si>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</si>
  <si>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</si>
  <si>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</si>
  <si>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</si>
  <si>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S-19012P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</si>
  <si>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</si>
  <si>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</si>
  <si>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R3 - SO 01 Příprava území pro objekt - Univerzitní zázemí sportu</t>
  </si>
  <si>
    <t>KSO:</t>
  </si>
  <si>
    <t/>
  </si>
  <si>
    <t>CC-CZ:</t>
  </si>
  <si>
    <t>Místo:</t>
  </si>
  <si>
    <t xml:space="preserve">k.ú. Moravská Ostrava </t>
  </si>
  <si>
    <t>Datum:</t>
  </si>
  <si>
    <t>3. 4. 2019</t>
  </si>
  <si>
    <t>Zadavatel:</t>
  </si>
  <si>
    <t>IČ:</t>
  </si>
  <si>
    <t>Ostravská Univerzita</t>
  </si>
  <si>
    <t>DIČ:</t>
  </si>
  <si>
    <t>Uchazeč:</t>
  </si>
  <si>
    <t>Vyplň údaj</t>
  </si>
  <si>
    <t>Projektant:</t>
  </si>
  <si>
    <t>Ateliér Ostrava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</si>
  <si>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</si>
  <si>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</si>
  <si>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</si>
  <si>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</si>
  <si>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</si>
  <si>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</si>
  <si>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</si>
  <si>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</si>
  <si>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</si>
  <si>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</si>
  <si>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</si>
  <si>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</si>
  <si>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</si>
  <si>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</si>
  <si>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</si>
  <si>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</si>
  <si>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</si>
  <si>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</si>
  <si>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</si>
  <si>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</si>
  <si>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</si>
  <si>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</si>
  <si>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</si>
  <si>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</si>
  <si>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</si>
  <si>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</si>
  <si>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</si>
  <si>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</si>
  <si>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</si>
  <si>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</si>
  <si>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</si>
  <si>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</si>
  <si>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</si>
  <si>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</si>
  <si>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</si>
  <si>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</si>
  <si>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</si>
  <si>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</si>
  <si>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</si>
  <si>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</si>
  <si>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</si>
  <si>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</si>
  <si>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</si>
  <si>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Příprava území</t>
  </si>
  <si>
    <t>STA</t>
  </si>
  <si>
    <t>1</t>
  </si>
  <si>
    <t>{f5f9b85c-3b10-4403-a310-bb489fa2e7b4}</t>
  </si>
  <si>
    <t>2</t>
  </si>
  <si>
    <t>/</t>
  </si>
  <si>
    <t>01.1</t>
  </si>
  <si>
    <t>Soupis prací - Příprava území</t>
  </si>
  <si>
    <t>Soupis</t>
  </si>
  <si>
    <t>{c03ef1e1-93c6-4df3-895b-b4ed72d379db}</t>
  </si>
  <si>
    <t>KRYCÍ LIST SOUPISU PRACÍ</t>
  </si>
  <si>
    <t>Objekt:</t>
  </si>
  <si>
    <t>01 - SO 01 Příprava území</t>
  </si>
  <si>
    <t>Soupis:</t>
  </si>
  <si>
    <t>01.1 - Soupis prací - Příprava území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</si>
  <si>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</si>
  <si>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</si>
  <si>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</si>
  <si>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</si>
  <si>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</si>
  <si>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</si>
  <si>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1V - Zemní práce - vodní plocha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</si>
  <si>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</si>
  <si>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</si>
  <si>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</si>
  <si>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</si>
  <si>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</si>
  <si>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</si>
  <si>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</si>
  <si>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</si>
  <si>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</si>
  <si>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</si>
  <si>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</si>
  <si>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</si>
  <si>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</si>
  <si>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</si>
  <si>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</si>
  <si>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</si>
  <si>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</si>
  <si>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</si>
  <si>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</si>
  <si>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</si>
  <si>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112201101</t>
  </si>
  <si>
    <t>Odstranění pařezů s jejich vykopáním, vytrháním nebo odstřelením, s přesekáním kořenů průměru přes 100 do 300 mm</t>
  </si>
  <si>
    <t>kus</t>
  </si>
  <si>
    <t>CS ÚRS 2019 01</t>
  </si>
  <si>
    <t>4</t>
  </si>
  <si>
    <t>-1062047893</t>
  </si>
  <si>
    <t>PSC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</si>
  <si>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</si>
  <si>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VV</t>
  </si>
  <si>
    <t>"vč. C1ažC4+popis TZ"</t>
  </si>
  <si>
    <t>"výpis"</t>
  </si>
  <si>
    <t>55</t>
  </si>
  <si>
    <t>112201102</t>
  </si>
  <si>
    <t>Odstranění pařezů s jejich vykopáním, vytrháním nebo odstřelením, s přesekáním kořenů průměru přes 300 do 500 mm</t>
  </si>
  <si>
    <t>-2052500265</t>
  </si>
  <si>
    <t>40+57</t>
  </si>
  <si>
    <t>3</t>
  </si>
  <si>
    <t>112201103</t>
  </si>
  <si>
    <t>Odstranění pařezů s jejich vykopáním, vytrháním nebo odstřelením, s přesekáním kořenů průměru přes 500 do 700 mm</t>
  </si>
  <si>
    <t>79530959</t>
  </si>
  <si>
    <t>50+19</t>
  </si>
  <si>
    <t>112201104</t>
  </si>
  <si>
    <t>Odstranění pařezů s jejich vykopáním, vytrháním nebo odstřelením, s přesekáním kořenů průměru přes 700 do 900 mm</t>
  </si>
  <si>
    <t>419076346</t>
  </si>
  <si>
    <t>10</t>
  </si>
  <si>
    <t>5</t>
  </si>
  <si>
    <t>112201105</t>
  </si>
  <si>
    <t>Odstranění pařezů s jejich vykopáním, vytrháním nebo odstřelením, s přesekáním kořenů průměru přes 900 mm</t>
  </si>
  <si>
    <t>205370406</t>
  </si>
  <si>
    <t>6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</si>
  <si>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</si>
  <si>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</si>
  <si>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m2</t>
  </si>
  <si>
    <t>1456565663</t>
  </si>
  <si>
    <t xml:space="preserve">Poznámka k souboru cen:_x000d_
1. Ceny jsou určeny pro rozebrání dlažeb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 nebo mozaikových kostek,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</si>
  <si>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"měřeno CAD"</t>
  </si>
  <si>
    <t>310,0</t>
  </si>
  <si>
    <t>7</t>
  </si>
  <si>
    <t>113107211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</si>
  <si>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</si>
  <si>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-1332911259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</si>
  <si>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</si>
  <si>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604,0</t>
  </si>
  <si>
    <t>8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</si>
  <si>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</si>
  <si>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</si>
  <si>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-410431129</t>
  </si>
  <si>
    <t>2500,0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</si>
  <si>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</si>
  <si>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</si>
  <si>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</si>
  <si>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-1028347866</t>
  </si>
  <si>
    <t>6278,0/2</t>
  </si>
  <si>
    <t>Součet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</si>
  <si>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</si>
  <si>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</si>
  <si>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-1493786976</t>
  </si>
  <si>
    <t>11</t>
  </si>
  <si>
    <t>113107236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</si>
  <si>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</si>
  <si>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-2007514504</t>
  </si>
  <si>
    <t>6278/2</t>
  </si>
  <si>
    <t>12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</si>
  <si>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</si>
  <si>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</si>
  <si>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1017974891</t>
  </si>
  <si>
    <t>6278,0</t>
  </si>
  <si>
    <t>13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</si>
  <si>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</si>
  <si>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</si>
  <si>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</si>
  <si>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308504254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</si>
  <si>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</si>
  <si>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1620,0</t>
  </si>
  <si>
    <t>14</t>
  </si>
  <si>
    <t>113202111</t>
  </si>
  <si>
    <t>Vytrhání obrub s vybouráním lože, s přemístěním hmot na skládku na vzdálenost do 3 m nebo s naložením na dopravní prostředek z krajníků nebo obrubníků stojatých</t>
  </si>
  <si>
    <t>-1320322158</t>
  </si>
  <si>
    <t>250,0</t>
  </si>
  <si>
    <t>120</t>
  </si>
  <si>
    <t>Odvoz a likvidace dřeva (pařezů)</t>
  </si>
  <si>
    <t>kpl</t>
  </si>
  <si>
    <t>529690196</t>
  </si>
  <si>
    <t>16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</si>
  <si>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</si>
  <si>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</si>
  <si>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</si>
  <si>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2112549632</t>
  </si>
  <si>
    <t xml:space="preserve">Poznámka k souboru cen:_x000d_
1. V cenách jsou započteny i náklady na příp. nutné naložení sejmuté ornice na dopravní prostředek._x000d_
2. V cenách nejsou započteny náklady na odstranění nevhodných přimísenin (kamenů, kořenů apod.); tyto práce se ocení individuálně._x000d_
3. Množství ornice odebírané ze skládek se do objemu vykopávek pro volbu cen podle množství nezapočítává. Ceny souboru cen 122 . 0-11 Odkopávky a prokopávky nezapažené, se volí pro ornici odebíranou z projektovaných dočasných skládek;_x000d_
a) na staveništi podle součtu objemu ze všech skládek,_x000d_
b) mimo staveniště podle objemu každé skládky zvlášť._x000d_
4. Uložení ornice na skládky se oceňuje podle ustanovení v poznámkách č. 1 a 2 k ceně 171 20-1201 Uložení sypaniny na skládky. Složení ornice na hromady v místě upotřebení se neoceňuje._x000d_
5. Odebírá-li se ornice z projektované dočasné skládky, oceňuje se její naložení a přemístění podle čl. 3172 Všeobecných podmínek tohoto katalogu._x000d_
6. Přemísťuje-li se ornice na vzdálenost větší něž 250 m, vzdálenost 50 m se pro určení vzdálenosti vodorovného přemístění neodečítá a ocení se sejmutí a přemístění bez ohledu na ustanovení pozn. č. 1 takto:_x000d_
a) sejmutí ornice na vzdálenost 50m cenou 121 10-1101;_x000d_
b) naložení příslušnou cenou souboru cen 167 10- . ._x000d_
c) vodorovné přemístění cenami souboru cen 162 . 0- . . Vodorovné přemístění výkopku._x000d_
7. Sejmutí podorničí se oceňuje cenami odkopávek s přihlédnutím k ustanovení čl. 3112 Všeobecných podmínek tohoto katalogu._x000d_
</t>
  </si>
  <si>
    <t>11468,0*0,2</t>
  </si>
  <si>
    <t>17</t>
  </si>
  <si>
    <t>122201102</t>
  </si>
  <si>
    <t>Odkopávky a prokopávky nezapažené s přehozením výkopku na vzdálenost do 3 m nebo s naložením na dopravní prostředek v hornině tř. 3 přes 100 do 1 000 m3</t>
  </si>
  <si>
    <t>-626625462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</si>
  <si>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</si>
  <si>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"HTU"</t>
  </si>
  <si>
    <t>780,25</t>
  </si>
  <si>
    <t>18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</si>
  <si>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</si>
  <si>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</si>
  <si>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-403185689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</si>
  <si>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</si>
  <si>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2293,0</t>
  </si>
  <si>
    <t>19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</si>
  <si>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</si>
  <si>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</si>
  <si>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CS ÚRS 2018 01</t>
  </si>
  <si>
    <t>-1618621580</t>
  </si>
  <si>
    <t>20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</si>
  <si>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</si>
  <si>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</si>
  <si>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-1614844933</t>
  </si>
  <si>
    <t>780,25*4 'Přepočtené koeficientem množství</t>
  </si>
  <si>
    <t>171201201</t>
  </si>
  <si>
    <t>Uložení sypaniny na skládky</t>
  </si>
  <si>
    <t>541401021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</si>
  <si>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</si>
  <si>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2293,6</t>
  </si>
  <si>
    <t>22</t>
  </si>
  <si>
    <t>171201211-R</t>
  </si>
  <si>
    <t>Poplatek za uložení stavebního odpadu – zeminy, kameniva a navážek s obsahem uhlí fr. 0/10 v množství do 10%“</t>
  </si>
  <si>
    <t>t</t>
  </si>
  <si>
    <t>-1091823035</t>
  </si>
  <si>
    <t xml:space="preserve">Poznámka k souboru cen:_x000d_
1. Ceny uvedené v souboru cen lze po dohodě upravit podle místních podmínek._x000d_
</t>
  </si>
  <si>
    <t>780,25*1,6 'Přepočtené koeficientem množství</t>
  </si>
  <si>
    <t>1V</t>
  </si>
  <si>
    <t>Zemní práce - vodní plocha</t>
  </si>
  <si>
    <t>23</t>
  </si>
  <si>
    <t xml:space="preserve">Odstranění vodní plochy - Jezírko – odčerpání vody, demontáž jezírkové technologie a odstranění jezírkové folie vč. likvidace. </t>
  </si>
  <si>
    <t>-2078357204</t>
  </si>
  <si>
    <t>255,0</t>
  </si>
  <si>
    <t>Ostatní konstrukce a práce, bourání</t>
  </si>
  <si>
    <t>24</t>
  </si>
  <si>
    <t>966071711</t>
  </si>
  <si>
    <t>Bourání plotových sloupků a vzpěr ocelových trubkových nebo profilovaných výšky do 2,50 m zabetonovaných</t>
  </si>
  <si>
    <t>1350914897</t>
  </si>
  <si>
    <t xml:space="preserve">Poznámka k souboru cen:_x000d_
1. V cenách jsou započteny i náklady na odklizení materiálu na vzdálenost do 20 m nebo naložení na dopravní prostředek._x000d_
</t>
  </si>
  <si>
    <t>102</t>
  </si>
  <si>
    <t>25</t>
  </si>
  <si>
    <t>966071821</t>
  </si>
  <si>
    <t>Rozebrání oplocení z pletiva drátěného se čtvercovými oky, výšky do 1,6 m</t>
  </si>
  <si>
    <t>1633414271</t>
  </si>
  <si>
    <t xml:space="preserve">Poznámka k souboru cen:_x000d_
1. V cenách jsou započteny i náklady na odklizení materiálu na vzdálenost do 20 m nebo naložení na dopravní prostředek._x000d_
2. V cenách nejsou započteny náklady na demontáž sloupků._x000d_
</t>
  </si>
  <si>
    <t>295,0</t>
  </si>
  <si>
    <t>26</t>
  </si>
  <si>
    <t>981011313</t>
  </si>
  <si>
    <t>Demolice budov postupným rozebíráním z cihel, kamene, smíšeného nebo hrázděného zdiva, tvárnic na maltu vápennou nebo vápenocementovou s podílem konstrukcí přes 15 do 20 %</t>
  </si>
  <si>
    <t>528835441</t>
  </si>
  <si>
    <t xml:space="preserve">Poznámka k souboru cen:_x000d_
1. Ceny jsou stanoveny na měrnou jednotku m3 obestavěného prostoru._x000d_
2. Procentuální podíl konstrukcí se stanoví podle článku 3503 Všeobecných podmínek části B01._x000d_
3. Celkový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4. Pro volbu cen je rozhodující objemově převažující druh zdiva svislých nosných konstrukcí demolovaného objektu._x000d_
5. Ceny jsou určeny pro demolice budov výšky do 35 m. Tato výška je určena svislou vzdáleností nejvyšší hrany římsy, popř. atiky a nejnižšího bodu přilehlého terénu._x000d_
</t>
  </si>
  <si>
    <t>27</t>
  </si>
  <si>
    <t>981513116</t>
  </si>
  <si>
    <t>Demolice konstrukcí objektů těžkými mechanizačními prostředky konstrukcí z betonu prostého</t>
  </si>
  <si>
    <t>447631578</t>
  </si>
  <si>
    <t xml:space="preserve">Poznámka k souboru cen:_x000d_
1. Ceny jsou stanoveny na měrnou jednotku m3 skutečného objemu konstrukcí._x000d_
2. Skutečný objem konstrukcí se určí součtem objemů obvodových, schodišťových, středních nosných zdí, schodišť a stropů. Od celkového objemu se neodečítá objem okenních a dveřních otvorů, parapetních ústupků. Tloušťka stropní konstrukce se určí včetně podlahových konstrukcí a podhledů. Tloušťka klenby se určuje v průměrné tloušťce jako aritmetický průměr tloušťky v patě a ve vrcholu klenby až k nášlapné ploše podlahové konstrukce, která na ní spočívá. U stropů s viditelnými trámy se objem trámů jednotlivě připočítává k objemu stropů. Totéž platí pro průvlaky a samostatné trámy. Objem stropů schodiště se započítává objemem daným součinem půdorysné plochy schodiště a tloušťky patrové podesty._x000d_
</t>
  </si>
  <si>
    <t>576,0</t>
  </si>
  <si>
    <t>28</t>
  </si>
  <si>
    <t>982</t>
  </si>
  <si>
    <t xml:space="preserve">Demontáž stožáru VO vč. likvidace </t>
  </si>
  <si>
    <t>5271635</t>
  </si>
  <si>
    <t>997</t>
  </si>
  <si>
    <t>Přesun sutě</t>
  </si>
  <si>
    <t>29</t>
  </si>
  <si>
    <t>17120121-R-1</t>
  </si>
  <si>
    <t>-723795485</t>
  </si>
  <si>
    <t>939,32/2</t>
  </si>
  <si>
    <t>1000,21/2</t>
  </si>
  <si>
    <t>30</t>
  </si>
  <si>
    <t>17120121-R-2</t>
  </si>
  <si>
    <t>Poplatek za uložení stavebního odpadu – zeminy a navážek s obsahem uhlí fr. 0/10 v množství 47%</t>
  </si>
  <si>
    <t>284518055</t>
  </si>
  <si>
    <t>31</t>
  </si>
  <si>
    <t>997221551</t>
  </si>
  <si>
    <t>Vodorovná doprava suti bez naložení, ale se složením a s hrubým urovnáním ze sypkých materiálů, na vzdálenost do 1 km</t>
  </si>
  <si>
    <t>-1113018570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</si>
  <si>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</si>
  <si>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32</t>
  </si>
  <si>
    <t>997221559</t>
  </si>
  <si>
    <t>Vodorovná doprava suti bez naložení, ale se složením a s hrubým urovnáním Příplatek k ceně za každý další i započatý 1 km přes 1 km</t>
  </si>
  <si>
    <t>1382244901</t>
  </si>
  <si>
    <t>5669,98*15 'Přepočtené koeficientem množství</t>
  </si>
  <si>
    <t>33</t>
  </si>
  <si>
    <t>997221611</t>
  </si>
  <si>
    <t>Nakládání na dopravní prostředky pro vodorovnou dopravu suti</t>
  </si>
  <si>
    <t>-728963944</t>
  </si>
  <si>
    <t xml:space="preserve">Poznámka k souboru cen:_x000d_
1. Ceny lze použít i pro překládání při lomené dopravě._x000d_
2. Ceny nelze použít při dopravě po železnici, po vodě nebo neobvyklými dopravními prostředky._x000d_
</t>
  </si>
  <si>
    <t>34</t>
  </si>
  <si>
    <t>997221815</t>
  </si>
  <si>
    <t>Poplatek za uložení stavebního odpadu na skládce (skládkovné) z prostého betonu zatříděného do Katalogu odpadů pod kódem 170 101</t>
  </si>
  <si>
    <t>-805775279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</si>
  <si>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</si>
  <si>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5669,0</t>
  </si>
  <si>
    <t>-1035,87</t>
  </si>
  <si>
    <t>-615,344</t>
  </si>
  <si>
    <t>-1939,53</t>
  </si>
  <si>
    <t>35</t>
  </si>
  <si>
    <t>99722182B</t>
  </si>
  <si>
    <t>Poplatek za uložení stavebního odpadu na skládce (skládkovné) z armovaného betonu zatříděného do Katalogu odpadů pod kódem 170 101</t>
  </si>
  <si>
    <t>-1770011821</t>
  </si>
  <si>
    <t xml:space="preserve">Poznámka k souboru cen:_x000d_
1. Ceny uvedené 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</si>
  <si>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1035,87</t>
  </si>
  <si>
    <t>36</t>
  </si>
  <si>
    <t>997221845</t>
  </si>
  <si>
    <t>Poplatek za uložení stavebního odpadu na skládce (skládkovné) asfaltového bez obsahu dehtu zatříděného do Katalogu odpadů pod kódem 170 302</t>
  </si>
  <si>
    <t>-1762532036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</si>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</sst>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top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60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41</v>
      </c>
      <c r="E29" s="46"/>
      <c r="F29" s="32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</row>
    <row r="41" s="1" customFormat="1" ht="6.96" customHeight="1"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</row>
    <row r="42" s="1" customFormat="1" ht="24.96" customHeight="1">
      <c r="B42" s="38"/>
      <c r="C42" s="23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3" customFormat="1" ht="12" customHeight="1">
      <c r="B44" s="62"/>
      <c r="C44" s="32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S-19012P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</row>
    <row r="45" s="4" customFormat="1" ht="36.96" customHeight="1"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R3 - SO 01 Příprava území pro objekt - Univerzitní zázemí sportu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k.ú. Moravská Ostrava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71" t="str">
        <f>IF(AN8= "","",AN8)</f>
        <v>3. 4. 2019</v>
      </c>
      <c r="AN47" s="71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5.6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Ostravská Univerzita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72" t="str">
        <f>IF(E17="","",E17)</f>
        <v>Ateliér Ostrava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</row>
    <row r="50" s="1" customFormat="1" ht="15.6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72" t="str">
        <f>IF(E20="","",E20)</f>
        <v>Ateliér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</row>
    <row r="52" s="1" customFormat="1" ht="29.28" customHeight="1"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</row>
    <row r="54" s="5" customFormat="1" ht="32.4" customHeight="1"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6" customFormat="1" ht="14.4" customHeight="1"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S55" s="122" t="s">
        <v>70</v>
      </c>
      <c r="BT55" s="122" t="s">
        <v>78</v>
      </c>
      <c r="BU55" s="122" t="s">
        <v>72</v>
      </c>
      <c r="BV55" s="122" t="s">
        <v>73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3" customFormat="1" ht="14.4" customHeight="1">
      <c r="A56" s="123" t="s">
        <v>81</v>
      </c>
      <c r="B56" s="62"/>
      <c r="C56" s="124"/>
      <c r="D56" s="124"/>
      <c r="E56" s="125" t="s">
        <v>82</v>
      </c>
      <c r="F56" s="125"/>
      <c r="G56" s="125"/>
      <c r="H56" s="125"/>
      <c r="I56" s="125"/>
      <c r="J56" s="124"/>
      <c r="K56" s="125" t="s">
        <v>83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'01.1 - Soupis prací - Pří...'!J32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84</v>
      </c>
      <c r="AR56" s="64"/>
      <c r="AS56" s="128">
        <v>0</v>
      </c>
      <c r="AT56" s="129">
        <f>ROUND(SUM(AV56:AW56),2)</f>
        <v>0</v>
      </c>
      <c r="AU56" s="130">
        <f>'01.1 - Soupis prací - Pří...'!P90</f>
        <v>0</v>
      </c>
      <c r="AV56" s="129">
        <f>'01.1 - Soupis prací - Pří...'!J35</f>
        <v>0</v>
      </c>
      <c r="AW56" s="129">
        <f>'01.1 - Soupis prací - Pří...'!J36</f>
        <v>0</v>
      </c>
      <c r="AX56" s="129">
        <f>'01.1 - Soupis prací - Pří...'!J37</f>
        <v>0</v>
      </c>
      <c r="AY56" s="129">
        <f>'01.1 - Soupis prací - Pří...'!J38</f>
        <v>0</v>
      </c>
      <c r="AZ56" s="129">
        <f>'01.1 - Soupis prací - Pří...'!F35</f>
        <v>0</v>
      </c>
      <c r="BA56" s="129">
        <f>'01.1 - Soupis prací - Pří...'!F36</f>
        <v>0</v>
      </c>
      <c r="BB56" s="129">
        <f>'01.1 - Soupis prací - Pří...'!F37</f>
        <v>0</v>
      </c>
      <c r="BC56" s="129">
        <f>'01.1 - Soupis prací - Pří...'!F38</f>
        <v>0</v>
      </c>
      <c r="BD56" s="131">
        <f>'01.1 - Soupis prací - Pří...'!F39</f>
        <v>0</v>
      </c>
      <c r="BT56" s="132" t="s">
        <v>80</v>
      </c>
      <c r="BV56" s="132" t="s">
        <v>73</v>
      </c>
      <c r="BW56" s="132" t="s">
        <v>85</v>
      </c>
      <c r="BX56" s="132" t="s">
        <v>79</v>
      </c>
      <c r="CL56" s="132" t="s">
        <v>19</v>
      </c>
    </row>
    <row r="57" s="1" customFormat="1" ht="30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</row>
    <row r="58" s="1" customFormat="1" ht="6.96" customHeight="1"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</row>
  </sheetData>
  <sheetProtection sheet="1" formatColumns="0" formatRows="0" objects="1" scenarios="1" spinCount="100000" saltValue="X+Qw6hepcqi01fTM2QeO40Y/CLUhGznRkbEoZPinMlve3YTj+j2Z/ue5RXGeF/ej8MjK6H7RmdtyI9Wl6LINzw==" hashValue="bg/E0bTUel5aSavlpKTseoB2jVJXnLDRK9jffPNCLjApQXxaRtVS/ylx08xYKt4zdOPv2aj8+YhLYWbKjdBLQQ==" algorithmName="SHA-512" password="CC35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</mergeCells>
  <hyperlinks>
    <hyperlink ref="A56" location="'01.1 - Soupis prací - Př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43.57" customWidth="1"/>
    <col min="7" max="7" width="6" customWidth="1"/>
    <col min="8" max="8" width="9.86" customWidth="1"/>
    <col min="9" max="9" width="17.29" style="133" customWidth="1"/>
    <col min="10" max="10" width="17.29" customWidth="1"/>
    <col min="11" max="11" width="17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7" t="s">
        <v>85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0"/>
      <c r="AT3" s="17" t="s">
        <v>80</v>
      </c>
    </row>
    <row r="4" ht="24.96" customHeight="1">
      <c r="B4" s="20"/>
      <c r="D4" s="137" t="s">
        <v>86</v>
      </c>
      <c r="L4" s="20"/>
      <c r="M4" s="138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39" t="s">
        <v>16</v>
      </c>
      <c r="L6" s="20"/>
    </row>
    <row r="7" ht="14.4" customHeight="1">
      <c r="B7" s="20"/>
      <c r="E7" s="140" t="str">
        <f>'Rekapitulace stavby'!K6</f>
        <v>R3 - SO 01 Příprava území pro objekt - Univerzitní zázemí sportu</v>
      </c>
      <c r="F7" s="139"/>
      <c r="G7" s="139"/>
      <c r="H7" s="139"/>
      <c r="L7" s="20"/>
    </row>
    <row r="8" ht="12" customHeight="1">
      <c r="B8" s="20"/>
      <c r="D8" s="139" t="s">
        <v>87</v>
      </c>
      <c r="L8" s="20"/>
    </row>
    <row r="9" s="1" customFormat="1" ht="14.4" customHeight="1">
      <c r="B9" s="43"/>
      <c r="E9" s="140" t="s">
        <v>88</v>
      </c>
      <c r="F9" s="1"/>
      <c r="G9" s="1"/>
      <c r="H9" s="1"/>
      <c r="I9" s="141"/>
      <c r="L9" s="43"/>
    </row>
    <row r="10" s="1" customFormat="1" ht="12" customHeight="1">
      <c r="B10" s="43"/>
      <c r="D10" s="139" t="s">
        <v>89</v>
      </c>
      <c r="I10" s="141"/>
      <c r="L10" s="43"/>
    </row>
    <row r="11" s="1" customFormat="1" ht="36.96" customHeight="1">
      <c r="B11" s="43"/>
      <c r="E11" s="142" t="s">
        <v>90</v>
      </c>
      <c r="F11" s="1"/>
      <c r="G11" s="1"/>
      <c r="H11" s="1"/>
      <c r="I11" s="141"/>
      <c r="L11" s="43"/>
    </row>
    <row r="12" s="1" customFormat="1">
      <c r="B12" s="43"/>
      <c r="I12" s="141"/>
      <c r="L12" s="43"/>
    </row>
    <row r="13" s="1" customFormat="1" ht="12" customHeight="1">
      <c r="B13" s="43"/>
      <c r="D13" s="139" t="s">
        <v>18</v>
      </c>
      <c r="F13" s="132" t="s">
        <v>19</v>
      </c>
      <c r="I13" s="143" t="s">
        <v>20</v>
      </c>
      <c r="J13" s="132" t="s">
        <v>19</v>
      </c>
      <c r="L13" s="43"/>
    </row>
    <row r="14" s="1" customFormat="1" ht="12" customHeight="1">
      <c r="B14" s="43"/>
      <c r="D14" s="139" t="s">
        <v>21</v>
      </c>
      <c r="F14" s="132" t="s">
        <v>22</v>
      </c>
      <c r="I14" s="143" t="s">
        <v>23</v>
      </c>
      <c r="J14" s="144" t="str">
        <f>'Rekapitulace stavby'!AN8</f>
        <v>3. 4. 2019</v>
      </c>
      <c r="L14" s="43"/>
    </row>
    <row r="15" s="1" customFormat="1" ht="10.8" customHeight="1">
      <c r="B15" s="43"/>
      <c r="I15" s="141"/>
      <c r="L15" s="43"/>
    </row>
    <row r="16" s="1" customFormat="1" ht="12" customHeight="1">
      <c r="B16" s="43"/>
      <c r="D16" s="139" t="s">
        <v>25</v>
      </c>
      <c r="I16" s="143" t="s">
        <v>26</v>
      </c>
      <c r="J16" s="132" t="s">
        <v>19</v>
      </c>
      <c r="L16" s="43"/>
    </row>
    <row r="17" s="1" customFormat="1" ht="18" customHeight="1">
      <c r="B17" s="43"/>
      <c r="E17" s="132" t="s">
        <v>27</v>
      </c>
      <c r="I17" s="143" t="s">
        <v>28</v>
      </c>
      <c r="J17" s="132" t="s">
        <v>19</v>
      </c>
      <c r="L17" s="43"/>
    </row>
    <row r="18" s="1" customFormat="1" ht="6.96" customHeight="1">
      <c r="B18" s="43"/>
      <c r="I18" s="141"/>
      <c r="L18" s="43"/>
    </row>
    <row r="19" s="1" customFormat="1" ht="12" customHeight="1">
      <c r="B19" s="43"/>
      <c r="D19" s="139" t="s">
        <v>29</v>
      </c>
      <c r="I19" s="143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2"/>
      <c r="G20" s="132"/>
      <c r="H20" s="132"/>
      <c r="I20" s="143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1"/>
      <c r="L21" s="43"/>
    </row>
    <row r="22" s="1" customFormat="1" ht="12" customHeight="1">
      <c r="B22" s="43"/>
      <c r="D22" s="139" t="s">
        <v>31</v>
      </c>
      <c r="I22" s="143" t="s">
        <v>26</v>
      </c>
      <c r="J22" s="132" t="s">
        <v>19</v>
      </c>
      <c r="L22" s="43"/>
    </row>
    <row r="23" s="1" customFormat="1" ht="18" customHeight="1">
      <c r="B23" s="43"/>
      <c r="E23" s="132" t="s">
        <v>32</v>
      </c>
      <c r="I23" s="143" t="s">
        <v>28</v>
      </c>
      <c r="J23" s="132" t="s">
        <v>19</v>
      </c>
      <c r="L23" s="43"/>
    </row>
    <row r="24" s="1" customFormat="1" ht="6.96" customHeight="1">
      <c r="B24" s="43"/>
      <c r="I24" s="141"/>
      <c r="L24" s="43"/>
    </row>
    <row r="25" s="1" customFormat="1" ht="12" customHeight="1">
      <c r="B25" s="43"/>
      <c r="D25" s="139" t="s">
        <v>34</v>
      </c>
      <c r="I25" s="143" t="s">
        <v>26</v>
      </c>
      <c r="J25" s="132" t="s">
        <v>19</v>
      </c>
      <c r="L25" s="43"/>
    </row>
    <row r="26" s="1" customFormat="1" ht="18" customHeight="1">
      <c r="B26" s="43"/>
      <c r="E26" s="132" t="s">
        <v>32</v>
      </c>
      <c r="I26" s="143" t="s">
        <v>28</v>
      </c>
      <c r="J26" s="132" t="s">
        <v>19</v>
      </c>
      <c r="L26" s="43"/>
    </row>
    <row r="27" s="1" customFormat="1" ht="6.96" customHeight="1">
      <c r="B27" s="43"/>
      <c r="I27" s="141"/>
      <c r="L27" s="43"/>
    </row>
    <row r="28" s="1" customFormat="1" ht="12" customHeight="1">
      <c r="B28" s="43"/>
      <c r="D28" s="139" t="s">
        <v>35</v>
      </c>
      <c r="I28" s="141"/>
      <c r="L28" s="43"/>
    </row>
    <row r="29" s="7" customFormat="1" ht="14.4" customHeight="1">
      <c r="B29" s="145"/>
      <c r="E29" s="146" t="s">
        <v>19</v>
      </c>
      <c r="F29" s="146"/>
      <c r="G29" s="146"/>
      <c r="H29" s="146"/>
      <c r="I29" s="147"/>
      <c r="L29" s="145"/>
    </row>
    <row r="30" s="1" customFormat="1" ht="6.96" customHeight="1">
      <c r="B30" s="43"/>
      <c r="I30" s="141"/>
      <c r="L30" s="43"/>
    </row>
    <row r="31" s="1" customFormat="1" ht="6.96" customHeight="1">
      <c r="B31" s="43"/>
      <c r="D31" s="75"/>
      <c r="E31" s="75"/>
      <c r="F31" s="75"/>
      <c r="G31" s="75"/>
      <c r="H31" s="75"/>
      <c r="I31" s="148"/>
      <c r="J31" s="75"/>
      <c r="K31" s="75"/>
      <c r="L31" s="43"/>
    </row>
    <row r="32" s="1" customFormat="1" ht="25.44" customHeight="1">
      <c r="B32" s="43"/>
      <c r="D32" s="149" t="s">
        <v>37</v>
      </c>
      <c r="I32" s="141"/>
      <c r="J32" s="150">
        <f>ROUND(J90, 2)</f>
        <v>0</v>
      </c>
      <c r="L32" s="43"/>
    </row>
    <row r="33" s="1" customFormat="1" ht="6.96" customHeight="1">
      <c r="B33" s="43"/>
      <c r="D33" s="75"/>
      <c r="E33" s="75"/>
      <c r="F33" s="75"/>
      <c r="G33" s="75"/>
      <c r="H33" s="75"/>
      <c r="I33" s="148"/>
      <c r="J33" s="75"/>
      <c r="K33" s="75"/>
      <c r="L33" s="43"/>
    </row>
    <row r="34" s="1" customFormat="1" ht="14.4" customHeight="1">
      <c r="B34" s="43"/>
      <c r="F34" s="151" t="s">
        <v>39</v>
      </c>
      <c r="I34" s="152" t="s">
        <v>38</v>
      </c>
      <c r="J34" s="151" t="s">
        <v>40</v>
      </c>
      <c r="L34" s="43"/>
    </row>
    <row r="35" s="1" customFormat="1" ht="14.4" customHeight="1">
      <c r="B35" s="43"/>
      <c r="D35" s="153" t="s">
        <v>41</v>
      </c>
      <c r="E35" s="139" t="s">
        <v>42</v>
      </c>
      <c r="F35" s="154">
        <f>ROUND((SUM(BE90:BE252)),  2)</f>
        <v>0</v>
      </c>
      <c r="I35" s="155">
        <v>0.20999999999999999</v>
      </c>
      <c r="J35" s="154">
        <f>ROUND(((SUM(BE90:BE252))*I35),  2)</f>
        <v>0</v>
      </c>
      <c r="L35" s="43"/>
    </row>
    <row r="36" s="1" customFormat="1" ht="14.4" customHeight="1">
      <c r="B36" s="43"/>
      <c r="E36" s="139" t="s">
        <v>43</v>
      </c>
      <c r="F36" s="154">
        <f>ROUND((SUM(BF90:BF252)),  2)</f>
        <v>0</v>
      </c>
      <c r="I36" s="155">
        <v>0.14999999999999999</v>
      </c>
      <c r="J36" s="154">
        <f>ROUND(((SUM(BF90:BF252))*I36),  2)</f>
        <v>0</v>
      </c>
      <c r="L36" s="43"/>
    </row>
    <row r="37" hidden="1" s="1" customFormat="1" ht="14.4" customHeight="1">
      <c r="B37" s="43"/>
      <c r="E37" s="139" t="s">
        <v>44</v>
      </c>
      <c r="F37" s="154">
        <f>ROUND((SUM(BG90:BG252)),  2)</f>
        <v>0</v>
      </c>
      <c r="I37" s="155">
        <v>0.20999999999999999</v>
      </c>
      <c r="J37" s="154">
        <f>0</f>
        <v>0</v>
      </c>
      <c r="L37" s="43"/>
    </row>
    <row r="38" hidden="1" s="1" customFormat="1" ht="14.4" customHeight="1">
      <c r="B38" s="43"/>
      <c r="E38" s="139" t="s">
        <v>45</v>
      </c>
      <c r="F38" s="154">
        <f>ROUND((SUM(BH90:BH252)),  2)</f>
        <v>0</v>
      </c>
      <c r="I38" s="155">
        <v>0.14999999999999999</v>
      </c>
      <c r="J38" s="154">
        <f>0</f>
        <v>0</v>
      </c>
      <c r="L38" s="43"/>
    </row>
    <row r="39" hidden="1" s="1" customFormat="1" ht="14.4" customHeight="1">
      <c r="B39" s="43"/>
      <c r="E39" s="139" t="s">
        <v>46</v>
      </c>
      <c r="F39" s="154">
        <f>ROUND((SUM(BI90:BI252)),  2)</f>
        <v>0</v>
      </c>
      <c r="I39" s="155">
        <v>0</v>
      </c>
      <c r="J39" s="154">
        <f>0</f>
        <v>0</v>
      </c>
      <c r="L39" s="43"/>
    </row>
    <row r="40" s="1" customFormat="1" ht="6.96" customHeight="1">
      <c r="B40" s="43"/>
      <c r="I40" s="141"/>
      <c r="L40" s="43"/>
    </row>
    <row r="41" s="1" customFormat="1" ht="25.44" customHeight="1">
      <c r="B41" s="43"/>
      <c r="C41" s="156"/>
      <c r="D41" s="157" t="s">
        <v>47</v>
      </c>
      <c r="E41" s="158"/>
      <c r="F41" s="158"/>
      <c r="G41" s="159" t="s">
        <v>48</v>
      </c>
      <c r="H41" s="160" t="s">
        <v>49</v>
      </c>
      <c r="I41" s="161"/>
      <c r="J41" s="162">
        <f>SUM(J32:J39)</f>
        <v>0</v>
      </c>
      <c r="K41" s="163"/>
      <c r="L41" s="43"/>
    </row>
    <row r="42" s="1" customFormat="1" ht="14.4" customHeight="1">
      <c r="B42" s="164"/>
      <c r="C42" s="165"/>
      <c r="D42" s="165"/>
      <c r="E42" s="165"/>
      <c r="F42" s="165"/>
      <c r="G42" s="165"/>
      <c r="H42" s="165"/>
      <c r="I42" s="166"/>
      <c r="J42" s="165"/>
      <c r="K42" s="165"/>
      <c r="L42" s="43"/>
    </row>
    <row r="46" s="1" customFormat="1" ht="6.96" customHeight="1">
      <c r="B46" s="167"/>
      <c r="C46" s="168"/>
      <c r="D46" s="168"/>
      <c r="E46" s="168"/>
      <c r="F46" s="168"/>
      <c r="G46" s="168"/>
      <c r="H46" s="168"/>
      <c r="I46" s="169"/>
      <c r="J46" s="168"/>
      <c r="K46" s="168"/>
      <c r="L46" s="43"/>
    </row>
    <row r="47" s="1" customFormat="1" ht="24.96" customHeight="1">
      <c r="B47" s="38"/>
      <c r="C47" s="23" t="s">
        <v>91</v>
      </c>
      <c r="D47" s="39"/>
      <c r="E47" s="39"/>
      <c r="F47" s="39"/>
      <c r="G47" s="39"/>
      <c r="H47" s="39"/>
      <c r="I47" s="141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1"/>
      <c r="J49" s="39"/>
      <c r="K49" s="39"/>
      <c r="L49" s="43"/>
    </row>
    <row r="50" s="1" customFormat="1" ht="14.4" customHeight="1">
      <c r="B50" s="38"/>
      <c r="C50" s="39"/>
      <c r="D50" s="39"/>
      <c r="E50" s="170" t="str">
        <f>E7</f>
        <v>R3 - SO 01 Příprava území pro objekt - Univerzitní zázemí sportu</v>
      </c>
      <c r="F50" s="32"/>
      <c r="G50" s="32"/>
      <c r="H50" s="32"/>
      <c r="I50" s="141"/>
      <c r="J50" s="39"/>
      <c r="K50" s="39"/>
      <c r="L50" s="43"/>
    </row>
    <row r="51" ht="12" customHeight="1">
      <c r="B51" s="21"/>
      <c r="C51" s="32" t="s">
        <v>87</v>
      </c>
      <c r="D51" s="22"/>
      <c r="E51" s="22"/>
      <c r="F51" s="22"/>
      <c r="G51" s="22"/>
      <c r="H51" s="22"/>
      <c r="I51" s="133"/>
      <c r="J51" s="22"/>
      <c r="K51" s="22"/>
      <c r="L51" s="20"/>
    </row>
    <row r="52" s="1" customFormat="1" ht="14.4" customHeight="1">
      <c r="B52" s="38"/>
      <c r="C52" s="39"/>
      <c r="D52" s="39"/>
      <c r="E52" s="170" t="s">
        <v>88</v>
      </c>
      <c r="F52" s="39"/>
      <c r="G52" s="39"/>
      <c r="H52" s="39"/>
      <c r="I52" s="141"/>
      <c r="J52" s="39"/>
      <c r="K52" s="39"/>
      <c r="L52" s="43"/>
    </row>
    <row r="53" s="1" customFormat="1" ht="12" customHeight="1">
      <c r="B53" s="38"/>
      <c r="C53" s="32" t="s">
        <v>89</v>
      </c>
      <c r="D53" s="39"/>
      <c r="E53" s="39"/>
      <c r="F53" s="39"/>
      <c r="G53" s="39"/>
      <c r="H53" s="39"/>
      <c r="I53" s="141"/>
      <c r="J53" s="39"/>
      <c r="K53" s="39"/>
      <c r="L53" s="43"/>
    </row>
    <row r="54" s="1" customFormat="1" ht="14.4" customHeight="1">
      <c r="B54" s="38"/>
      <c r="C54" s="39"/>
      <c r="D54" s="39"/>
      <c r="E54" s="68" t="str">
        <f>E11</f>
        <v>01.1 - Soupis prací - Příprava území</v>
      </c>
      <c r="F54" s="39"/>
      <c r="G54" s="39"/>
      <c r="H54" s="39"/>
      <c r="I54" s="141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k.ú. Moravská Ostrava </v>
      </c>
      <c r="G56" s="39"/>
      <c r="H56" s="39"/>
      <c r="I56" s="143" t="s">
        <v>23</v>
      </c>
      <c r="J56" s="71" t="str">
        <f>IF(J14="","",J14)</f>
        <v>3. 4. 2019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43"/>
    </row>
    <row r="58" s="1" customFormat="1" ht="15.6" customHeight="1">
      <c r="B58" s="38"/>
      <c r="C58" s="32" t="s">
        <v>25</v>
      </c>
      <c r="D58" s="39"/>
      <c r="E58" s="39"/>
      <c r="F58" s="27" t="str">
        <f>E17</f>
        <v>Ostravská Univerzita</v>
      </c>
      <c r="G58" s="39"/>
      <c r="H58" s="39"/>
      <c r="I58" s="143" t="s">
        <v>31</v>
      </c>
      <c r="J58" s="36" t="str">
        <f>E23</f>
        <v>Ateliér Ostrava</v>
      </c>
      <c r="K58" s="39"/>
      <c r="L58" s="43"/>
    </row>
    <row r="59" s="1" customFormat="1" ht="15.6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3" t="s">
        <v>34</v>
      </c>
      <c r="J59" s="36" t="str">
        <f>E26</f>
        <v>Ateliér Ostrava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43"/>
    </row>
    <row r="61" s="1" customFormat="1" ht="29.28" customHeight="1">
      <c r="B61" s="38"/>
      <c r="C61" s="171" t="s">
        <v>92</v>
      </c>
      <c r="D61" s="172"/>
      <c r="E61" s="172"/>
      <c r="F61" s="172"/>
      <c r="G61" s="172"/>
      <c r="H61" s="172"/>
      <c r="I61" s="173"/>
      <c r="J61" s="174" t="s">
        <v>93</v>
      </c>
      <c r="K61" s="172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43"/>
    </row>
    <row r="63" s="1" customFormat="1" ht="22.8" customHeight="1">
      <c r="B63" s="38"/>
      <c r="C63" s="175" t="s">
        <v>69</v>
      </c>
      <c r="D63" s="39"/>
      <c r="E63" s="39"/>
      <c r="F63" s="39"/>
      <c r="G63" s="39"/>
      <c r="H63" s="39"/>
      <c r="I63" s="141"/>
      <c r="J63" s="101">
        <f>J90</f>
        <v>0</v>
      </c>
      <c r="K63" s="39"/>
      <c r="L63" s="43"/>
      <c r="AU63" s="17" t="s">
        <v>94</v>
      </c>
    </row>
    <row r="64" s="8" customFormat="1" ht="24.96" customHeight="1">
      <c r="B64" s="176"/>
      <c r="C64" s="177"/>
      <c r="D64" s="178" t="s">
        <v>95</v>
      </c>
      <c r="E64" s="179"/>
      <c r="F64" s="179"/>
      <c r="G64" s="179"/>
      <c r="H64" s="179"/>
      <c r="I64" s="180"/>
      <c r="J64" s="181">
        <f>J91</f>
        <v>0</v>
      </c>
      <c r="K64" s="177"/>
      <c r="L64" s="182"/>
    </row>
    <row r="65" s="9" customFormat="1" ht="19.92" customHeight="1">
      <c r="B65" s="183"/>
      <c r="C65" s="124"/>
      <c r="D65" s="184" t="s">
        <v>96</v>
      </c>
      <c r="E65" s="185"/>
      <c r="F65" s="185"/>
      <c r="G65" s="185"/>
      <c r="H65" s="185"/>
      <c r="I65" s="186"/>
      <c r="J65" s="187">
        <f>J92</f>
        <v>0</v>
      </c>
      <c r="K65" s="124"/>
      <c r="L65" s="188"/>
    </row>
    <row r="66" s="9" customFormat="1" ht="19.92" customHeight="1">
      <c r="B66" s="183"/>
      <c r="C66" s="124"/>
      <c r="D66" s="184" t="s">
        <v>97</v>
      </c>
      <c r="E66" s="185"/>
      <c r="F66" s="185"/>
      <c r="G66" s="185"/>
      <c r="H66" s="185"/>
      <c r="I66" s="186"/>
      <c r="J66" s="187">
        <f>J196</f>
        <v>0</v>
      </c>
      <c r="K66" s="124"/>
      <c r="L66" s="188"/>
    </row>
    <row r="67" s="9" customFormat="1" ht="19.92" customHeight="1">
      <c r="B67" s="183"/>
      <c r="C67" s="124"/>
      <c r="D67" s="184" t="s">
        <v>98</v>
      </c>
      <c r="E67" s="185"/>
      <c r="F67" s="185"/>
      <c r="G67" s="185"/>
      <c r="H67" s="185"/>
      <c r="I67" s="186"/>
      <c r="J67" s="187">
        <f>J201</f>
        <v>0</v>
      </c>
      <c r="K67" s="124"/>
      <c r="L67" s="188"/>
    </row>
    <row r="68" s="9" customFormat="1" ht="19.92" customHeight="1">
      <c r="B68" s="183"/>
      <c r="C68" s="124"/>
      <c r="D68" s="184" t="s">
        <v>99</v>
      </c>
      <c r="E68" s="185"/>
      <c r="F68" s="185"/>
      <c r="G68" s="185"/>
      <c r="H68" s="185"/>
      <c r="I68" s="186"/>
      <c r="J68" s="187">
        <f>J225</f>
        <v>0</v>
      </c>
      <c r="K68" s="124"/>
      <c r="L68" s="188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41"/>
      <c r="J69" s="39"/>
      <c r="K69" s="39"/>
      <c r="L69" s="43"/>
    </row>
    <row r="70" s="1" customFormat="1" ht="6.96" customHeight="1">
      <c r="B70" s="58"/>
      <c r="C70" s="59"/>
      <c r="D70" s="59"/>
      <c r="E70" s="59"/>
      <c r="F70" s="59"/>
      <c r="G70" s="59"/>
      <c r="H70" s="59"/>
      <c r="I70" s="166"/>
      <c r="J70" s="59"/>
      <c r="K70" s="59"/>
      <c r="L70" s="43"/>
    </row>
    <row r="74" s="1" customFormat="1" ht="6.96" customHeight="1">
      <c r="B74" s="60"/>
      <c r="C74" s="61"/>
      <c r="D74" s="61"/>
      <c r="E74" s="61"/>
      <c r="F74" s="61"/>
      <c r="G74" s="61"/>
      <c r="H74" s="61"/>
      <c r="I74" s="169"/>
      <c r="J74" s="61"/>
      <c r="K74" s="61"/>
      <c r="L74" s="43"/>
    </row>
    <row r="75" s="1" customFormat="1" ht="24.96" customHeight="1">
      <c r="B75" s="38"/>
      <c r="C75" s="23" t="s">
        <v>100</v>
      </c>
      <c r="D75" s="39"/>
      <c r="E75" s="39"/>
      <c r="F75" s="39"/>
      <c r="G75" s="39"/>
      <c r="H75" s="39"/>
      <c r="I75" s="141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41"/>
      <c r="J76" s="39"/>
      <c r="K76" s="39"/>
      <c r="L76" s="43"/>
    </row>
    <row r="77" s="1" customFormat="1" ht="12" customHeight="1">
      <c r="B77" s="38"/>
      <c r="C77" s="32" t="s">
        <v>16</v>
      </c>
      <c r="D77" s="39"/>
      <c r="E77" s="39"/>
      <c r="F77" s="39"/>
      <c r="G77" s="39"/>
      <c r="H77" s="39"/>
      <c r="I77" s="141"/>
      <c r="J77" s="39"/>
      <c r="K77" s="39"/>
      <c r="L77" s="43"/>
    </row>
    <row r="78" s="1" customFormat="1" ht="14.4" customHeight="1">
      <c r="B78" s="38"/>
      <c r="C78" s="39"/>
      <c r="D78" s="39"/>
      <c r="E78" s="170" t="str">
        <f>E7</f>
        <v>R3 - SO 01 Příprava území pro objekt - Univerzitní zázemí sportu</v>
      </c>
      <c r="F78" s="32"/>
      <c r="G78" s="32"/>
      <c r="H78" s="32"/>
      <c r="I78" s="141"/>
      <c r="J78" s="39"/>
      <c r="K78" s="39"/>
      <c r="L78" s="43"/>
    </row>
    <row r="79" ht="12" customHeight="1">
      <c r="B79" s="21"/>
      <c r="C79" s="32" t="s">
        <v>87</v>
      </c>
      <c r="D79" s="22"/>
      <c r="E79" s="22"/>
      <c r="F79" s="22"/>
      <c r="G79" s="22"/>
      <c r="H79" s="22"/>
      <c r="I79" s="133"/>
      <c r="J79" s="22"/>
      <c r="K79" s="22"/>
      <c r="L79" s="20"/>
    </row>
    <row r="80" s="1" customFormat="1" ht="14.4" customHeight="1">
      <c r="B80" s="38"/>
      <c r="C80" s="39"/>
      <c r="D80" s="39"/>
      <c r="E80" s="170" t="s">
        <v>88</v>
      </c>
      <c r="F80" s="39"/>
      <c r="G80" s="39"/>
      <c r="H80" s="39"/>
      <c r="I80" s="141"/>
      <c r="J80" s="39"/>
      <c r="K80" s="39"/>
      <c r="L80" s="43"/>
    </row>
    <row r="81" s="1" customFormat="1" ht="12" customHeight="1">
      <c r="B81" s="38"/>
      <c r="C81" s="32" t="s">
        <v>89</v>
      </c>
      <c r="D81" s="39"/>
      <c r="E81" s="39"/>
      <c r="F81" s="39"/>
      <c r="G81" s="39"/>
      <c r="H81" s="39"/>
      <c r="I81" s="141"/>
      <c r="J81" s="39"/>
      <c r="K81" s="39"/>
      <c r="L81" s="43"/>
    </row>
    <row r="82" s="1" customFormat="1" ht="14.4" customHeight="1">
      <c r="B82" s="38"/>
      <c r="C82" s="39"/>
      <c r="D82" s="39"/>
      <c r="E82" s="68" t="str">
        <f>E11</f>
        <v>01.1 - Soupis prací - Příprava území</v>
      </c>
      <c r="F82" s="39"/>
      <c r="G82" s="39"/>
      <c r="H82" s="39"/>
      <c r="I82" s="141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1"/>
      <c r="J83" s="39"/>
      <c r="K83" s="39"/>
      <c r="L83" s="43"/>
    </row>
    <row r="84" s="1" customFormat="1" ht="12" customHeight="1">
      <c r="B84" s="38"/>
      <c r="C84" s="32" t="s">
        <v>21</v>
      </c>
      <c r="D84" s="39"/>
      <c r="E84" s="39"/>
      <c r="F84" s="27" t="str">
        <f>F14</f>
        <v xml:space="preserve">k.ú. Moravská Ostrava </v>
      </c>
      <c r="G84" s="39"/>
      <c r="H84" s="39"/>
      <c r="I84" s="143" t="s">
        <v>23</v>
      </c>
      <c r="J84" s="71" t="str">
        <f>IF(J14="","",J14)</f>
        <v>3. 4. 2019</v>
      </c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1"/>
      <c r="J85" s="39"/>
      <c r="K85" s="39"/>
      <c r="L85" s="43"/>
    </row>
    <row r="86" s="1" customFormat="1" ht="15.6" customHeight="1">
      <c r="B86" s="38"/>
      <c r="C86" s="32" t="s">
        <v>25</v>
      </c>
      <c r="D86" s="39"/>
      <c r="E86" s="39"/>
      <c r="F86" s="27" t="str">
        <f>E17</f>
        <v>Ostravská Univerzita</v>
      </c>
      <c r="G86" s="39"/>
      <c r="H86" s="39"/>
      <c r="I86" s="143" t="s">
        <v>31</v>
      </c>
      <c r="J86" s="36" t="str">
        <f>E23</f>
        <v>Ateliér Ostrava</v>
      </c>
      <c r="K86" s="39"/>
      <c r="L86" s="43"/>
    </row>
    <row r="87" s="1" customFormat="1" ht="15.6" customHeight="1">
      <c r="B87" s="38"/>
      <c r="C87" s="32" t="s">
        <v>29</v>
      </c>
      <c r="D87" s="39"/>
      <c r="E87" s="39"/>
      <c r="F87" s="27" t="str">
        <f>IF(E20="","",E20)</f>
        <v>Vyplň údaj</v>
      </c>
      <c r="G87" s="39"/>
      <c r="H87" s="39"/>
      <c r="I87" s="143" t="s">
        <v>34</v>
      </c>
      <c r="J87" s="36" t="str">
        <f>E26</f>
        <v>Ateliér Ostrava</v>
      </c>
      <c r="K87" s="39"/>
      <c r="L87" s="43"/>
    </row>
    <row r="88" s="1" customFormat="1" ht="10.32" customHeight="1">
      <c r="B88" s="38"/>
      <c r="C88" s="39"/>
      <c r="D88" s="39"/>
      <c r="E88" s="39"/>
      <c r="F88" s="39"/>
      <c r="G88" s="39"/>
      <c r="H88" s="39"/>
      <c r="I88" s="141"/>
      <c r="J88" s="39"/>
      <c r="K88" s="39"/>
      <c r="L88" s="43"/>
    </row>
    <row r="89" s="10" customFormat="1" ht="29.28" customHeight="1">
      <c r="B89" s="189"/>
      <c r="C89" s="190" t="s">
        <v>101</v>
      </c>
      <c r="D89" s="191" t="s">
        <v>56</v>
      </c>
      <c r="E89" s="191" t="s">
        <v>52</v>
      </c>
      <c r="F89" s="191" t="s">
        <v>53</v>
      </c>
      <c r="G89" s="191" t="s">
        <v>102</v>
      </c>
      <c r="H89" s="191" t="s">
        <v>103</v>
      </c>
      <c r="I89" s="192" t="s">
        <v>104</v>
      </c>
      <c r="J89" s="191" t="s">
        <v>93</v>
      </c>
      <c r="K89" s="193" t="s">
        <v>105</v>
      </c>
      <c r="L89" s="194"/>
      <c r="M89" s="91" t="s">
        <v>19</v>
      </c>
      <c r="N89" s="92" t="s">
        <v>41</v>
      </c>
      <c r="O89" s="92" t="s">
        <v>106</v>
      </c>
      <c r="P89" s="92" t="s">
        <v>107</v>
      </c>
      <c r="Q89" s="92" t="s">
        <v>108</v>
      </c>
      <c r="R89" s="92" t="s">
        <v>109</v>
      </c>
      <c r="S89" s="92" t="s">
        <v>110</v>
      </c>
      <c r="T89" s="93" t="s">
        <v>111</v>
      </c>
    </row>
    <row r="90" s="1" customFormat="1" ht="22.8" customHeight="1">
      <c r="B90" s="38"/>
      <c r="C90" s="98" t="s">
        <v>112</v>
      </c>
      <c r="D90" s="39"/>
      <c r="E90" s="39"/>
      <c r="F90" s="39"/>
      <c r="G90" s="39"/>
      <c r="H90" s="39"/>
      <c r="I90" s="141"/>
      <c r="J90" s="195">
        <f>BK90</f>
        <v>0</v>
      </c>
      <c r="K90" s="39"/>
      <c r="L90" s="43"/>
      <c r="M90" s="94"/>
      <c r="N90" s="95"/>
      <c r="O90" s="95"/>
      <c r="P90" s="196">
        <f>P91</f>
        <v>0</v>
      </c>
      <c r="Q90" s="95"/>
      <c r="R90" s="196">
        <f>R91</f>
        <v>0.014800000000000001</v>
      </c>
      <c r="S90" s="95"/>
      <c r="T90" s="197">
        <f>T91</f>
        <v>5669.9794999999995</v>
      </c>
      <c r="AT90" s="17" t="s">
        <v>70</v>
      </c>
      <c r="AU90" s="17" t="s">
        <v>94</v>
      </c>
      <c r="BK90" s="198">
        <f>BK91</f>
        <v>0</v>
      </c>
    </row>
    <row r="91" s="11" customFormat="1" ht="25.92" customHeight="1">
      <c r="B91" s="199"/>
      <c r="C91" s="200"/>
      <c r="D91" s="201" t="s">
        <v>70</v>
      </c>
      <c r="E91" s="202" t="s">
        <v>113</v>
      </c>
      <c r="F91" s="202" t="s">
        <v>114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P92+P196+P201+P225</f>
        <v>0</v>
      </c>
      <c r="Q91" s="207"/>
      <c r="R91" s="208">
        <f>R92+R196+R201+R225</f>
        <v>0.014800000000000001</v>
      </c>
      <c r="S91" s="207"/>
      <c r="T91" s="209">
        <f>T92+T196+T201+T225</f>
        <v>5669.9794999999995</v>
      </c>
      <c r="AR91" s="210" t="s">
        <v>78</v>
      </c>
      <c r="AT91" s="211" t="s">
        <v>70</v>
      </c>
      <c r="AU91" s="211" t="s">
        <v>71</v>
      </c>
      <c r="AY91" s="210" t="s">
        <v>115</v>
      </c>
      <c r="BK91" s="212">
        <f>BK92+BK196+BK201+BK225</f>
        <v>0</v>
      </c>
    </row>
    <row r="92" s="11" customFormat="1" ht="22.8" customHeight="1">
      <c r="B92" s="199"/>
      <c r="C92" s="200"/>
      <c r="D92" s="201" t="s">
        <v>70</v>
      </c>
      <c r="E92" s="213" t="s">
        <v>78</v>
      </c>
      <c r="F92" s="213" t="s">
        <v>116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SUM(P93:P195)</f>
        <v>0</v>
      </c>
      <c r="Q92" s="207"/>
      <c r="R92" s="208">
        <f>SUM(R93:R195)</f>
        <v>0.014800000000000001</v>
      </c>
      <c r="S92" s="207"/>
      <c r="T92" s="209">
        <f>SUM(T93:T195)</f>
        <v>4307.9939999999997</v>
      </c>
      <c r="AR92" s="210" t="s">
        <v>78</v>
      </c>
      <c r="AT92" s="211" t="s">
        <v>70</v>
      </c>
      <c r="AU92" s="211" t="s">
        <v>78</v>
      </c>
      <c r="AY92" s="210" t="s">
        <v>115</v>
      </c>
      <c r="BK92" s="212">
        <f>SUM(BK93:BK195)</f>
        <v>0</v>
      </c>
    </row>
    <row r="93" s="1" customFormat="1" ht="32.4" customHeight="1">
      <c r="B93" s="38"/>
      <c r="C93" s="215" t="s">
        <v>78</v>
      </c>
      <c r="D93" s="215" t="s">
        <v>117</v>
      </c>
      <c r="E93" s="216" t="s">
        <v>118</v>
      </c>
      <c r="F93" s="217" t="s">
        <v>119</v>
      </c>
      <c r="G93" s="218" t="s">
        <v>120</v>
      </c>
      <c r="H93" s="219">
        <v>55</v>
      </c>
      <c r="I93" s="220"/>
      <c r="J93" s="221">
        <f>ROUND(I93*H93,2)</f>
        <v>0</v>
      </c>
      <c r="K93" s="217" t="s">
        <v>121</v>
      </c>
      <c r="L93" s="43"/>
      <c r="M93" s="222" t="s">
        <v>19</v>
      </c>
      <c r="N93" s="223" t="s">
        <v>42</v>
      </c>
      <c r="O93" s="83"/>
      <c r="P93" s="224">
        <f>O93*H93</f>
        <v>0</v>
      </c>
      <c r="Q93" s="224">
        <v>5.0000000000000002E-05</v>
      </c>
      <c r="R93" s="224">
        <f>Q93*H93</f>
        <v>0.0027500000000000003</v>
      </c>
      <c r="S93" s="224">
        <v>0</v>
      </c>
      <c r="T93" s="225">
        <f>S93*H93</f>
        <v>0</v>
      </c>
      <c r="AR93" s="226" t="s">
        <v>122</v>
      </c>
      <c r="AT93" s="226" t="s">
        <v>117</v>
      </c>
      <c r="AU93" s="226" t="s">
        <v>80</v>
      </c>
      <c r="AY93" s="17" t="s">
        <v>115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7" t="s">
        <v>78</v>
      </c>
      <c r="BK93" s="227">
        <f>ROUND(I93*H93,2)</f>
        <v>0</v>
      </c>
      <c r="BL93" s="17" t="s">
        <v>122</v>
      </c>
      <c r="BM93" s="226" t="s">
        <v>123</v>
      </c>
    </row>
    <row r="94" s="1" customFormat="1">
      <c r="B94" s="38"/>
      <c r="C94" s="39"/>
      <c r="D94" s="228" t="s">
        <v>124</v>
      </c>
      <c r="E94" s="39"/>
      <c r="F94" s="229" t="s">
        <v>125</v>
      </c>
      <c r="G94" s="39"/>
      <c r="H94" s="39"/>
      <c r="I94" s="141"/>
      <c r="J94" s="39"/>
      <c r="K94" s="39"/>
      <c r="L94" s="43"/>
      <c r="M94" s="230"/>
      <c r="N94" s="83"/>
      <c r="O94" s="83"/>
      <c r="P94" s="83"/>
      <c r="Q94" s="83"/>
      <c r="R94" s="83"/>
      <c r="S94" s="83"/>
      <c r="T94" s="84"/>
      <c r="AT94" s="17" t="s">
        <v>124</v>
      </c>
      <c r="AU94" s="17" t="s">
        <v>80</v>
      </c>
    </row>
    <row r="95" s="12" customFormat="1">
      <c r="B95" s="231"/>
      <c r="C95" s="232"/>
      <c r="D95" s="228" t="s">
        <v>126</v>
      </c>
      <c r="E95" s="233" t="s">
        <v>19</v>
      </c>
      <c r="F95" s="234" t="s">
        <v>127</v>
      </c>
      <c r="G95" s="232"/>
      <c r="H95" s="233" t="s">
        <v>19</v>
      </c>
      <c r="I95" s="235"/>
      <c r="J95" s="232"/>
      <c r="K95" s="232"/>
      <c r="L95" s="236"/>
      <c r="M95" s="237"/>
      <c r="N95" s="238"/>
      <c r="O95" s="238"/>
      <c r="P95" s="238"/>
      <c r="Q95" s="238"/>
      <c r="R95" s="238"/>
      <c r="S95" s="238"/>
      <c r="T95" s="239"/>
      <c r="AT95" s="240" t="s">
        <v>126</v>
      </c>
      <c r="AU95" s="240" t="s">
        <v>80</v>
      </c>
      <c r="AV95" s="12" t="s">
        <v>78</v>
      </c>
      <c r="AW95" s="12" t="s">
        <v>33</v>
      </c>
      <c r="AX95" s="12" t="s">
        <v>71</v>
      </c>
      <c r="AY95" s="240" t="s">
        <v>115</v>
      </c>
    </row>
    <row r="96" s="12" customFormat="1">
      <c r="B96" s="231"/>
      <c r="C96" s="232"/>
      <c r="D96" s="228" t="s">
        <v>126</v>
      </c>
      <c r="E96" s="233" t="s">
        <v>19</v>
      </c>
      <c r="F96" s="234" t="s">
        <v>128</v>
      </c>
      <c r="G96" s="232"/>
      <c r="H96" s="233" t="s">
        <v>19</v>
      </c>
      <c r="I96" s="235"/>
      <c r="J96" s="232"/>
      <c r="K96" s="232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126</v>
      </c>
      <c r="AU96" s="240" t="s">
        <v>80</v>
      </c>
      <c r="AV96" s="12" t="s">
        <v>78</v>
      </c>
      <c r="AW96" s="12" t="s">
        <v>33</v>
      </c>
      <c r="AX96" s="12" t="s">
        <v>71</v>
      </c>
      <c r="AY96" s="240" t="s">
        <v>115</v>
      </c>
    </row>
    <row r="97" s="13" customFormat="1">
      <c r="B97" s="241"/>
      <c r="C97" s="242"/>
      <c r="D97" s="228" t="s">
        <v>126</v>
      </c>
      <c r="E97" s="243" t="s">
        <v>19</v>
      </c>
      <c r="F97" s="244" t="s">
        <v>129</v>
      </c>
      <c r="G97" s="242"/>
      <c r="H97" s="245">
        <v>55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AT97" s="251" t="s">
        <v>126</v>
      </c>
      <c r="AU97" s="251" t="s">
        <v>80</v>
      </c>
      <c r="AV97" s="13" t="s">
        <v>80</v>
      </c>
      <c r="AW97" s="13" t="s">
        <v>33</v>
      </c>
      <c r="AX97" s="13" t="s">
        <v>78</v>
      </c>
      <c r="AY97" s="251" t="s">
        <v>115</v>
      </c>
    </row>
    <row r="98" s="1" customFormat="1" ht="32.4" customHeight="1">
      <c r="B98" s="38"/>
      <c r="C98" s="215" t="s">
        <v>80</v>
      </c>
      <c r="D98" s="215" t="s">
        <v>117</v>
      </c>
      <c r="E98" s="216" t="s">
        <v>130</v>
      </c>
      <c r="F98" s="217" t="s">
        <v>131</v>
      </c>
      <c r="G98" s="218" t="s">
        <v>120</v>
      </c>
      <c r="H98" s="219">
        <v>97</v>
      </c>
      <c r="I98" s="220"/>
      <c r="J98" s="221">
        <f>ROUND(I98*H98,2)</f>
        <v>0</v>
      </c>
      <c r="K98" s="217" t="s">
        <v>121</v>
      </c>
      <c r="L98" s="43"/>
      <c r="M98" s="222" t="s">
        <v>19</v>
      </c>
      <c r="N98" s="223" t="s">
        <v>42</v>
      </c>
      <c r="O98" s="83"/>
      <c r="P98" s="224">
        <f>O98*H98</f>
        <v>0</v>
      </c>
      <c r="Q98" s="224">
        <v>5.0000000000000002E-05</v>
      </c>
      <c r="R98" s="224">
        <f>Q98*H98</f>
        <v>0.0048500000000000001</v>
      </c>
      <c r="S98" s="224">
        <v>0</v>
      </c>
      <c r="T98" s="225">
        <f>S98*H98</f>
        <v>0</v>
      </c>
      <c r="AR98" s="226" t="s">
        <v>122</v>
      </c>
      <c r="AT98" s="226" t="s">
        <v>117</v>
      </c>
      <c r="AU98" s="226" t="s">
        <v>80</v>
      </c>
      <c r="AY98" s="17" t="s">
        <v>115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7" t="s">
        <v>78</v>
      </c>
      <c r="BK98" s="227">
        <f>ROUND(I98*H98,2)</f>
        <v>0</v>
      </c>
      <c r="BL98" s="17" t="s">
        <v>122</v>
      </c>
      <c r="BM98" s="226" t="s">
        <v>132</v>
      </c>
    </row>
    <row r="99" s="1" customFormat="1">
      <c r="B99" s="38"/>
      <c r="C99" s="39"/>
      <c r="D99" s="228" t="s">
        <v>124</v>
      </c>
      <c r="E99" s="39"/>
      <c r="F99" s="229" t="s">
        <v>125</v>
      </c>
      <c r="G99" s="39"/>
      <c r="H99" s="39"/>
      <c r="I99" s="141"/>
      <c r="J99" s="39"/>
      <c r="K99" s="39"/>
      <c r="L99" s="43"/>
      <c r="M99" s="230"/>
      <c r="N99" s="83"/>
      <c r="O99" s="83"/>
      <c r="P99" s="83"/>
      <c r="Q99" s="83"/>
      <c r="R99" s="83"/>
      <c r="S99" s="83"/>
      <c r="T99" s="84"/>
      <c r="AT99" s="17" t="s">
        <v>124</v>
      </c>
      <c r="AU99" s="17" t="s">
        <v>80</v>
      </c>
    </row>
    <row r="100" s="12" customFormat="1">
      <c r="B100" s="231"/>
      <c r="C100" s="232"/>
      <c r="D100" s="228" t="s">
        <v>126</v>
      </c>
      <c r="E100" s="233" t="s">
        <v>19</v>
      </c>
      <c r="F100" s="234" t="s">
        <v>127</v>
      </c>
      <c r="G100" s="232"/>
      <c r="H100" s="233" t="s">
        <v>19</v>
      </c>
      <c r="I100" s="235"/>
      <c r="J100" s="232"/>
      <c r="K100" s="232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126</v>
      </c>
      <c r="AU100" s="240" t="s">
        <v>80</v>
      </c>
      <c r="AV100" s="12" t="s">
        <v>78</v>
      </c>
      <c r="AW100" s="12" t="s">
        <v>33</v>
      </c>
      <c r="AX100" s="12" t="s">
        <v>71</v>
      </c>
      <c r="AY100" s="240" t="s">
        <v>115</v>
      </c>
    </row>
    <row r="101" s="12" customFormat="1">
      <c r="B101" s="231"/>
      <c r="C101" s="232"/>
      <c r="D101" s="228" t="s">
        <v>126</v>
      </c>
      <c r="E101" s="233" t="s">
        <v>19</v>
      </c>
      <c r="F101" s="234" t="s">
        <v>128</v>
      </c>
      <c r="G101" s="232"/>
      <c r="H101" s="233" t="s">
        <v>19</v>
      </c>
      <c r="I101" s="235"/>
      <c r="J101" s="232"/>
      <c r="K101" s="232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126</v>
      </c>
      <c r="AU101" s="240" t="s">
        <v>80</v>
      </c>
      <c r="AV101" s="12" t="s">
        <v>78</v>
      </c>
      <c r="AW101" s="12" t="s">
        <v>33</v>
      </c>
      <c r="AX101" s="12" t="s">
        <v>71</v>
      </c>
      <c r="AY101" s="240" t="s">
        <v>115</v>
      </c>
    </row>
    <row r="102" s="13" customFormat="1">
      <c r="B102" s="241"/>
      <c r="C102" s="242"/>
      <c r="D102" s="228" t="s">
        <v>126</v>
      </c>
      <c r="E102" s="243" t="s">
        <v>19</v>
      </c>
      <c r="F102" s="244" t="s">
        <v>133</v>
      </c>
      <c r="G102" s="242"/>
      <c r="H102" s="245">
        <v>97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AT102" s="251" t="s">
        <v>126</v>
      </c>
      <c r="AU102" s="251" t="s">
        <v>80</v>
      </c>
      <c r="AV102" s="13" t="s">
        <v>80</v>
      </c>
      <c r="AW102" s="13" t="s">
        <v>33</v>
      </c>
      <c r="AX102" s="13" t="s">
        <v>78</v>
      </c>
      <c r="AY102" s="251" t="s">
        <v>115</v>
      </c>
    </row>
    <row r="103" s="1" customFormat="1" ht="32.4" customHeight="1">
      <c r="B103" s="38"/>
      <c r="C103" s="215" t="s">
        <v>134</v>
      </c>
      <c r="D103" s="215" t="s">
        <v>117</v>
      </c>
      <c r="E103" s="216" t="s">
        <v>135</v>
      </c>
      <c r="F103" s="217" t="s">
        <v>136</v>
      </c>
      <c r="G103" s="218" t="s">
        <v>120</v>
      </c>
      <c r="H103" s="219">
        <v>69</v>
      </c>
      <c r="I103" s="220"/>
      <c r="J103" s="221">
        <f>ROUND(I103*H103,2)</f>
        <v>0</v>
      </c>
      <c r="K103" s="217" t="s">
        <v>121</v>
      </c>
      <c r="L103" s="43"/>
      <c r="M103" s="222" t="s">
        <v>19</v>
      </c>
      <c r="N103" s="223" t="s">
        <v>42</v>
      </c>
      <c r="O103" s="83"/>
      <c r="P103" s="224">
        <f>O103*H103</f>
        <v>0</v>
      </c>
      <c r="Q103" s="224">
        <v>9.0000000000000006E-05</v>
      </c>
      <c r="R103" s="224">
        <f>Q103*H103</f>
        <v>0.0062100000000000002</v>
      </c>
      <c r="S103" s="224">
        <v>0</v>
      </c>
      <c r="T103" s="225">
        <f>S103*H103</f>
        <v>0</v>
      </c>
      <c r="AR103" s="226" t="s">
        <v>122</v>
      </c>
      <c r="AT103" s="226" t="s">
        <v>117</v>
      </c>
      <c r="AU103" s="226" t="s">
        <v>80</v>
      </c>
      <c r="AY103" s="17" t="s">
        <v>115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7" t="s">
        <v>78</v>
      </c>
      <c r="BK103" s="227">
        <f>ROUND(I103*H103,2)</f>
        <v>0</v>
      </c>
      <c r="BL103" s="17" t="s">
        <v>122</v>
      </c>
      <c r="BM103" s="226" t="s">
        <v>137</v>
      </c>
    </row>
    <row r="104" s="1" customFormat="1">
      <c r="B104" s="38"/>
      <c r="C104" s="39"/>
      <c r="D104" s="228" t="s">
        <v>124</v>
      </c>
      <c r="E104" s="39"/>
      <c r="F104" s="229" t="s">
        <v>125</v>
      </c>
      <c r="G104" s="39"/>
      <c r="H104" s="39"/>
      <c r="I104" s="141"/>
      <c r="J104" s="39"/>
      <c r="K104" s="39"/>
      <c r="L104" s="43"/>
      <c r="M104" s="230"/>
      <c r="N104" s="83"/>
      <c r="O104" s="83"/>
      <c r="P104" s="83"/>
      <c r="Q104" s="83"/>
      <c r="R104" s="83"/>
      <c r="S104" s="83"/>
      <c r="T104" s="84"/>
      <c r="AT104" s="17" t="s">
        <v>124</v>
      </c>
      <c r="AU104" s="17" t="s">
        <v>80</v>
      </c>
    </row>
    <row r="105" s="12" customFormat="1">
      <c r="B105" s="231"/>
      <c r="C105" s="232"/>
      <c r="D105" s="228" t="s">
        <v>126</v>
      </c>
      <c r="E105" s="233" t="s">
        <v>19</v>
      </c>
      <c r="F105" s="234" t="s">
        <v>127</v>
      </c>
      <c r="G105" s="232"/>
      <c r="H105" s="233" t="s">
        <v>19</v>
      </c>
      <c r="I105" s="235"/>
      <c r="J105" s="232"/>
      <c r="K105" s="232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126</v>
      </c>
      <c r="AU105" s="240" t="s">
        <v>80</v>
      </c>
      <c r="AV105" s="12" t="s">
        <v>78</v>
      </c>
      <c r="AW105" s="12" t="s">
        <v>33</v>
      </c>
      <c r="AX105" s="12" t="s">
        <v>71</v>
      </c>
      <c r="AY105" s="240" t="s">
        <v>115</v>
      </c>
    </row>
    <row r="106" s="12" customFormat="1">
      <c r="B106" s="231"/>
      <c r="C106" s="232"/>
      <c r="D106" s="228" t="s">
        <v>126</v>
      </c>
      <c r="E106" s="233" t="s">
        <v>19</v>
      </c>
      <c r="F106" s="234" t="s">
        <v>128</v>
      </c>
      <c r="G106" s="232"/>
      <c r="H106" s="233" t="s">
        <v>19</v>
      </c>
      <c r="I106" s="235"/>
      <c r="J106" s="232"/>
      <c r="K106" s="232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126</v>
      </c>
      <c r="AU106" s="240" t="s">
        <v>80</v>
      </c>
      <c r="AV106" s="12" t="s">
        <v>78</v>
      </c>
      <c r="AW106" s="12" t="s">
        <v>33</v>
      </c>
      <c r="AX106" s="12" t="s">
        <v>71</v>
      </c>
      <c r="AY106" s="240" t="s">
        <v>115</v>
      </c>
    </row>
    <row r="107" s="13" customFormat="1">
      <c r="B107" s="241"/>
      <c r="C107" s="242"/>
      <c r="D107" s="228" t="s">
        <v>126</v>
      </c>
      <c r="E107" s="243" t="s">
        <v>19</v>
      </c>
      <c r="F107" s="244" t="s">
        <v>138</v>
      </c>
      <c r="G107" s="242"/>
      <c r="H107" s="245">
        <v>69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AT107" s="251" t="s">
        <v>126</v>
      </c>
      <c r="AU107" s="251" t="s">
        <v>80</v>
      </c>
      <c r="AV107" s="13" t="s">
        <v>80</v>
      </c>
      <c r="AW107" s="13" t="s">
        <v>33</v>
      </c>
      <c r="AX107" s="13" t="s">
        <v>78</v>
      </c>
      <c r="AY107" s="251" t="s">
        <v>115</v>
      </c>
    </row>
    <row r="108" s="1" customFormat="1" ht="32.4" customHeight="1">
      <c r="B108" s="38"/>
      <c r="C108" s="215" t="s">
        <v>122</v>
      </c>
      <c r="D108" s="215" t="s">
        <v>117</v>
      </c>
      <c r="E108" s="216" t="s">
        <v>139</v>
      </c>
      <c r="F108" s="217" t="s">
        <v>140</v>
      </c>
      <c r="G108" s="218" t="s">
        <v>120</v>
      </c>
      <c r="H108" s="219">
        <v>10</v>
      </c>
      <c r="I108" s="220"/>
      <c r="J108" s="221">
        <f>ROUND(I108*H108,2)</f>
        <v>0</v>
      </c>
      <c r="K108" s="217" t="s">
        <v>121</v>
      </c>
      <c r="L108" s="43"/>
      <c r="M108" s="222" t="s">
        <v>19</v>
      </c>
      <c r="N108" s="223" t="s">
        <v>42</v>
      </c>
      <c r="O108" s="83"/>
      <c r="P108" s="224">
        <f>O108*H108</f>
        <v>0</v>
      </c>
      <c r="Q108" s="224">
        <v>9.0000000000000006E-05</v>
      </c>
      <c r="R108" s="224">
        <f>Q108*H108</f>
        <v>0.00090000000000000008</v>
      </c>
      <c r="S108" s="224">
        <v>0</v>
      </c>
      <c r="T108" s="225">
        <f>S108*H108</f>
        <v>0</v>
      </c>
      <c r="AR108" s="226" t="s">
        <v>122</v>
      </c>
      <c r="AT108" s="226" t="s">
        <v>117</v>
      </c>
      <c r="AU108" s="226" t="s">
        <v>80</v>
      </c>
      <c r="AY108" s="17" t="s">
        <v>115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7" t="s">
        <v>78</v>
      </c>
      <c r="BK108" s="227">
        <f>ROUND(I108*H108,2)</f>
        <v>0</v>
      </c>
      <c r="BL108" s="17" t="s">
        <v>122</v>
      </c>
      <c r="BM108" s="226" t="s">
        <v>141</v>
      </c>
    </row>
    <row r="109" s="1" customFormat="1">
      <c r="B109" s="38"/>
      <c r="C109" s="39"/>
      <c r="D109" s="228" t="s">
        <v>124</v>
      </c>
      <c r="E109" s="39"/>
      <c r="F109" s="229" t="s">
        <v>125</v>
      </c>
      <c r="G109" s="39"/>
      <c r="H109" s="39"/>
      <c r="I109" s="141"/>
      <c r="J109" s="39"/>
      <c r="K109" s="39"/>
      <c r="L109" s="43"/>
      <c r="M109" s="230"/>
      <c r="N109" s="83"/>
      <c r="O109" s="83"/>
      <c r="P109" s="83"/>
      <c r="Q109" s="83"/>
      <c r="R109" s="83"/>
      <c r="S109" s="83"/>
      <c r="T109" s="84"/>
      <c r="AT109" s="17" t="s">
        <v>124</v>
      </c>
      <c r="AU109" s="17" t="s">
        <v>80</v>
      </c>
    </row>
    <row r="110" s="12" customFormat="1">
      <c r="B110" s="231"/>
      <c r="C110" s="232"/>
      <c r="D110" s="228" t="s">
        <v>126</v>
      </c>
      <c r="E110" s="233" t="s">
        <v>19</v>
      </c>
      <c r="F110" s="234" t="s">
        <v>127</v>
      </c>
      <c r="G110" s="232"/>
      <c r="H110" s="233" t="s">
        <v>19</v>
      </c>
      <c r="I110" s="235"/>
      <c r="J110" s="232"/>
      <c r="K110" s="232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126</v>
      </c>
      <c r="AU110" s="240" t="s">
        <v>80</v>
      </c>
      <c r="AV110" s="12" t="s">
        <v>78</v>
      </c>
      <c r="AW110" s="12" t="s">
        <v>33</v>
      </c>
      <c r="AX110" s="12" t="s">
        <v>71</v>
      </c>
      <c r="AY110" s="240" t="s">
        <v>115</v>
      </c>
    </row>
    <row r="111" s="12" customFormat="1">
      <c r="B111" s="231"/>
      <c r="C111" s="232"/>
      <c r="D111" s="228" t="s">
        <v>126</v>
      </c>
      <c r="E111" s="233" t="s">
        <v>19</v>
      </c>
      <c r="F111" s="234" t="s">
        <v>128</v>
      </c>
      <c r="G111" s="232"/>
      <c r="H111" s="233" t="s">
        <v>19</v>
      </c>
      <c r="I111" s="235"/>
      <c r="J111" s="232"/>
      <c r="K111" s="232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126</v>
      </c>
      <c r="AU111" s="240" t="s">
        <v>80</v>
      </c>
      <c r="AV111" s="12" t="s">
        <v>78</v>
      </c>
      <c r="AW111" s="12" t="s">
        <v>33</v>
      </c>
      <c r="AX111" s="12" t="s">
        <v>71</v>
      </c>
      <c r="AY111" s="240" t="s">
        <v>115</v>
      </c>
    </row>
    <row r="112" s="13" customFormat="1">
      <c r="B112" s="241"/>
      <c r="C112" s="242"/>
      <c r="D112" s="228" t="s">
        <v>126</v>
      </c>
      <c r="E112" s="243" t="s">
        <v>19</v>
      </c>
      <c r="F112" s="244" t="s">
        <v>142</v>
      </c>
      <c r="G112" s="242"/>
      <c r="H112" s="245">
        <v>10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126</v>
      </c>
      <c r="AU112" s="251" t="s">
        <v>80</v>
      </c>
      <c r="AV112" s="13" t="s">
        <v>80</v>
      </c>
      <c r="AW112" s="13" t="s">
        <v>33</v>
      </c>
      <c r="AX112" s="13" t="s">
        <v>78</v>
      </c>
      <c r="AY112" s="251" t="s">
        <v>115</v>
      </c>
    </row>
    <row r="113" s="1" customFormat="1" ht="32.4" customHeight="1">
      <c r="B113" s="38"/>
      <c r="C113" s="215" t="s">
        <v>143</v>
      </c>
      <c r="D113" s="215" t="s">
        <v>117</v>
      </c>
      <c r="E113" s="216" t="s">
        <v>144</v>
      </c>
      <c r="F113" s="217" t="s">
        <v>145</v>
      </c>
      <c r="G113" s="218" t="s">
        <v>120</v>
      </c>
      <c r="H113" s="219">
        <v>1</v>
      </c>
      <c r="I113" s="220"/>
      <c r="J113" s="221">
        <f>ROUND(I113*H113,2)</f>
        <v>0</v>
      </c>
      <c r="K113" s="217" t="s">
        <v>121</v>
      </c>
      <c r="L113" s="43"/>
      <c r="M113" s="222" t="s">
        <v>19</v>
      </c>
      <c r="N113" s="223" t="s">
        <v>42</v>
      </c>
      <c r="O113" s="83"/>
      <c r="P113" s="224">
        <f>O113*H113</f>
        <v>0</v>
      </c>
      <c r="Q113" s="224">
        <v>9.0000000000000006E-05</v>
      </c>
      <c r="R113" s="224">
        <f>Q113*H113</f>
        <v>9.0000000000000006E-05</v>
      </c>
      <c r="S113" s="224">
        <v>0</v>
      </c>
      <c r="T113" s="225">
        <f>S113*H113</f>
        <v>0</v>
      </c>
      <c r="AR113" s="226" t="s">
        <v>122</v>
      </c>
      <c r="AT113" s="226" t="s">
        <v>117</v>
      </c>
      <c r="AU113" s="226" t="s">
        <v>80</v>
      </c>
      <c r="AY113" s="17" t="s">
        <v>115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7" t="s">
        <v>78</v>
      </c>
      <c r="BK113" s="227">
        <f>ROUND(I113*H113,2)</f>
        <v>0</v>
      </c>
      <c r="BL113" s="17" t="s">
        <v>122</v>
      </c>
      <c r="BM113" s="226" t="s">
        <v>146</v>
      </c>
    </row>
    <row r="114" s="1" customFormat="1">
      <c r="B114" s="38"/>
      <c r="C114" s="39"/>
      <c r="D114" s="228" t="s">
        <v>124</v>
      </c>
      <c r="E114" s="39"/>
      <c r="F114" s="229" t="s">
        <v>125</v>
      </c>
      <c r="G114" s="39"/>
      <c r="H114" s="39"/>
      <c r="I114" s="141"/>
      <c r="J114" s="39"/>
      <c r="K114" s="39"/>
      <c r="L114" s="43"/>
      <c r="M114" s="230"/>
      <c r="N114" s="83"/>
      <c r="O114" s="83"/>
      <c r="P114" s="83"/>
      <c r="Q114" s="83"/>
      <c r="R114" s="83"/>
      <c r="S114" s="83"/>
      <c r="T114" s="84"/>
      <c r="AT114" s="17" t="s">
        <v>124</v>
      </c>
      <c r="AU114" s="17" t="s">
        <v>80</v>
      </c>
    </row>
    <row r="115" s="12" customFormat="1">
      <c r="B115" s="231"/>
      <c r="C115" s="232"/>
      <c r="D115" s="228" t="s">
        <v>126</v>
      </c>
      <c r="E115" s="233" t="s">
        <v>19</v>
      </c>
      <c r="F115" s="234" t="s">
        <v>127</v>
      </c>
      <c r="G115" s="232"/>
      <c r="H115" s="233" t="s">
        <v>19</v>
      </c>
      <c r="I115" s="235"/>
      <c r="J115" s="232"/>
      <c r="K115" s="232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126</v>
      </c>
      <c r="AU115" s="240" t="s">
        <v>80</v>
      </c>
      <c r="AV115" s="12" t="s">
        <v>78</v>
      </c>
      <c r="AW115" s="12" t="s">
        <v>33</v>
      </c>
      <c r="AX115" s="12" t="s">
        <v>71</v>
      </c>
      <c r="AY115" s="240" t="s">
        <v>115</v>
      </c>
    </row>
    <row r="116" s="12" customFormat="1">
      <c r="B116" s="231"/>
      <c r="C116" s="232"/>
      <c r="D116" s="228" t="s">
        <v>126</v>
      </c>
      <c r="E116" s="233" t="s">
        <v>19</v>
      </c>
      <c r="F116" s="234" t="s">
        <v>128</v>
      </c>
      <c r="G116" s="232"/>
      <c r="H116" s="233" t="s">
        <v>19</v>
      </c>
      <c r="I116" s="235"/>
      <c r="J116" s="232"/>
      <c r="K116" s="232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126</v>
      </c>
      <c r="AU116" s="240" t="s">
        <v>80</v>
      </c>
      <c r="AV116" s="12" t="s">
        <v>78</v>
      </c>
      <c r="AW116" s="12" t="s">
        <v>33</v>
      </c>
      <c r="AX116" s="12" t="s">
        <v>71</v>
      </c>
      <c r="AY116" s="240" t="s">
        <v>115</v>
      </c>
    </row>
    <row r="117" s="13" customFormat="1">
      <c r="B117" s="241"/>
      <c r="C117" s="242"/>
      <c r="D117" s="228" t="s">
        <v>126</v>
      </c>
      <c r="E117" s="243" t="s">
        <v>19</v>
      </c>
      <c r="F117" s="244" t="s">
        <v>78</v>
      </c>
      <c r="G117" s="242"/>
      <c r="H117" s="245">
        <v>1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126</v>
      </c>
      <c r="AU117" s="251" t="s">
        <v>80</v>
      </c>
      <c r="AV117" s="13" t="s">
        <v>80</v>
      </c>
      <c r="AW117" s="13" t="s">
        <v>33</v>
      </c>
      <c r="AX117" s="13" t="s">
        <v>78</v>
      </c>
      <c r="AY117" s="251" t="s">
        <v>115</v>
      </c>
    </row>
    <row r="118" s="1" customFormat="1" ht="64.8" customHeight="1">
      <c r="B118" s="38"/>
      <c r="C118" s="215" t="s">
        <v>147</v>
      </c>
      <c r="D118" s="215" t="s">
        <v>117</v>
      </c>
      <c r="E118" s="216" t="s">
        <v>148</v>
      </c>
      <c r="F118" s="217" t="s">
        <v>149</v>
      </c>
      <c r="G118" s="218" t="s">
        <v>150</v>
      </c>
      <c r="H118" s="219">
        <v>310</v>
      </c>
      <c r="I118" s="220"/>
      <c r="J118" s="221">
        <f>ROUND(I118*H118,2)</f>
        <v>0</v>
      </c>
      <c r="K118" s="217" t="s">
        <v>121</v>
      </c>
      <c r="L118" s="43"/>
      <c r="M118" s="222" t="s">
        <v>19</v>
      </c>
      <c r="N118" s="223" t="s">
        <v>42</v>
      </c>
      <c r="O118" s="83"/>
      <c r="P118" s="224">
        <f>O118*H118</f>
        <v>0</v>
      </c>
      <c r="Q118" s="224">
        <v>0</v>
      </c>
      <c r="R118" s="224">
        <f>Q118*H118</f>
        <v>0</v>
      </c>
      <c r="S118" s="224">
        <v>0.26000000000000001</v>
      </c>
      <c r="T118" s="225">
        <f>S118*H118</f>
        <v>80.600000000000009</v>
      </c>
      <c r="AR118" s="226" t="s">
        <v>122</v>
      </c>
      <c r="AT118" s="226" t="s">
        <v>117</v>
      </c>
      <c r="AU118" s="226" t="s">
        <v>80</v>
      </c>
      <c r="AY118" s="17" t="s">
        <v>115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7" t="s">
        <v>78</v>
      </c>
      <c r="BK118" s="227">
        <f>ROUND(I118*H118,2)</f>
        <v>0</v>
      </c>
      <c r="BL118" s="17" t="s">
        <v>122</v>
      </c>
      <c r="BM118" s="226" t="s">
        <v>151</v>
      </c>
    </row>
    <row r="119" s="1" customFormat="1">
      <c r="B119" s="38"/>
      <c r="C119" s="39"/>
      <c r="D119" s="228" t="s">
        <v>124</v>
      </c>
      <c r="E119" s="39"/>
      <c r="F119" s="229" t="s">
        <v>152</v>
      </c>
      <c r="G119" s="39"/>
      <c r="H119" s="39"/>
      <c r="I119" s="141"/>
      <c r="J119" s="39"/>
      <c r="K119" s="39"/>
      <c r="L119" s="43"/>
      <c r="M119" s="230"/>
      <c r="N119" s="83"/>
      <c r="O119" s="83"/>
      <c r="P119" s="83"/>
      <c r="Q119" s="83"/>
      <c r="R119" s="83"/>
      <c r="S119" s="83"/>
      <c r="T119" s="84"/>
      <c r="AT119" s="17" t="s">
        <v>124</v>
      </c>
      <c r="AU119" s="17" t="s">
        <v>80</v>
      </c>
    </row>
    <row r="120" s="12" customFormat="1">
      <c r="B120" s="231"/>
      <c r="C120" s="232"/>
      <c r="D120" s="228" t="s">
        <v>126</v>
      </c>
      <c r="E120" s="233" t="s">
        <v>19</v>
      </c>
      <c r="F120" s="234" t="s">
        <v>127</v>
      </c>
      <c r="G120" s="232"/>
      <c r="H120" s="233" t="s">
        <v>19</v>
      </c>
      <c r="I120" s="235"/>
      <c r="J120" s="232"/>
      <c r="K120" s="232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126</v>
      </c>
      <c r="AU120" s="240" t="s">
        <v>80</v>
      </c>
      <c r="AV120" s="12" t="s">
        <v>78</v>
      </c>
      <c r="AW120" s="12" t="s">
        <v>33</v>
      </c>
      <c r="AX120" s="12" t="s">
        <v>71</v>
      </c>
      <c r="AY120" s="240" t="s">
        <v>115</v>
      </c>
    </row>
    <row r="121" s="12" customFormat="1">
      <c r="B121" s="231"/>
      <c r="C121" s="232"/>
      <c r="D121" s="228" t="s">
        <v>126</v>
      </c>
      <c r="E121" s="233" t="s">
        <v>19</v>
      </c>
      <c r="F121" s="234" t="s">
        <v>153</v>
      </c>
      <c r="G121" s="232"/>
      <c r="H121" s="233" t="s">
        <v>19</v>
      </c>
      <c r="I121" s="235"/>
      <c r="J121" s="232"/>
      <c r="K121" s="232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126</v>
      </c>
      <c r="AU121" s="240" t="s">
        <v>80</v>
      </c>
      <c r="AV121" s="12" t="s">
        <v>78</v>
      </c>
      <c r="AW121" s="12" t="s">
        <v>33</v>
      </c>
      <c r="AX121" s="12" t="s">
        <v>71</v>
      </c>
      <c r="AY121" s="240" t="s">
        <v>115</v>
      </c>
    </row>
    <row r="122" s="13" customFormat="1">
      <c r="B122" s="241"/>
      <c r="C122" s="242"/>
      <c r="D122" s="228" t="s">
        <v>126</v>
      </c>
      <c r="E122" s="243" t="s">
        <v>19</v>
      </c>
      <c r="F122" s="244" t="s">
        <v>154</v>
      </c>
      <c r="G122" s="242"/>
      <c r="H122" s="245">
        <v>310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126</v>
      </c>
      <c r="AU122" s="251" t="s">
        <v>80</v>
      </c>
      <c r="AV122" s="13" t="s">
        <v>80</v>
      </c>
      <c r="AW122" s="13" t="s">
        <v>33</v>
      </c>
      <c r="AX122" s="13" t="s">
        <v>78</v>
      </c>
      <c r="AY122" s="251" t="s">
        <v>115</v>
      </c>
    </row>
    <row r="123" s="1" customFormat="1" ht="54" customHeight="1">
      <c r="B123" s="38"/>
      <c r="C123" s="215" t="s">
        <v>155</v>
      </c>
      <c r="D123" s="215" t="s">
        <v>117</v>
      </c>
      <c r="E123" s="216" t="s">
        <v>156</v>
      </c>
      <c r="F123" s="217" t="s">
        <v>157</v>
      </c>
      <c r="G123" s="218" t="s">
        <v>150</v>
      </c>
      <c r="H123" s="219">
        <v>604</v>
      </c>
      <c r="I123" s="220"/>
      <c r="J123" s="221">
        <f>ROUND(I123*H123,2)</f>
        <v>0</v>
      </c>
      <c r="K123" s="217" t="s">
        <v>121</v>
      </c>
      <c r="L123" s="43"/>
      <c r="M123" s="222" t="s">
        <v>19</v>
      </c>
      <c r="N123" s="223" t="s">
        <v>42</v>
      </c>
      <c r="O123" s="83"/>
      <c r="P123" s="224">
        <f>O123*H123</f>
        <v>0</v>
      </c>
      <c r="Q123" s="224">
        <v>0</v>
      </c>
      <c r="R123" s="224">
        <f>Q123*H123</f>
        <v>0</v>
      </c>
      <c r="S123" s="224">
        <v>0.17999999999999999</v>
      </c>
      <c r="T123" s="225">
        <f>S123*H123</f>
        <v>108.72</v>
      </c>
      <c r="AR123" s="226" t="s">
        <v>122</v>
      </c>
      <c r="AT123" s="226" t="s">
        <v>117</v>
      </c>
      <c r="AU123" s="226" t="s">
        <v>80</v>
      </c>
      <c r="AY123" s="17" t="s">
        <v>115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7" t="s">
        <v>78</v>
      </c>
      <c r="BK123" s="227">
        <f>ROUND(I123*H123,2)</f>
        <v>0</v>
      </c>
      <c r="BL123" s="17" t="s">
        <v>122</v>
      </c>
      <c r="BM123" s="226" t="s">
        <v>158</v>
      </c>
    </row>
    <row r="124" s="1" customFormat="1">
      <c r="B124" s="38"/>
      <c r="C124" s="39"/>
      <c r="D124" s="228" t="s">
        <v>124</v>
      </c>
      <c r="E124" s="39"/>
      <c r="F124" s="229" t="s">
        <v>159</v>
      </c>
      <c r="G124" s="39"/>
      <c r="H124" s="39"/>
      <c r="I124" s="141"/>
      <c r="J124" s="39"/>
      <c r="K124" s="39"/>
      <c r="L124" s="43"/>
      <c r="M124" s="230"/>
      <c r="N124" s="83"/>
      <c r="O124" s="83"/>
      <c r="P124" s="83"/>
      <c r="Q124" s="83"/>
      <c r="R124" s="83"/>
      <c r="S124" s="83"/>
      <c r="T124" s="84"/>
      <c r="AT124" s="17" t="s">
        <v>124</v>
      </c>
      <c r="AU124" s="17" t="s">
        <v>80</v>
      </c>
    </row>
    <row r="125" s="12" customFormat="1">
      <c r="B125" s="231"/>
      <c r="C125" s="232"/>
      <c r="D125" s="228" t="s">
        <v>126</v>
      </c>
      <c r="E125" s="233" t="s">
        <v>19</v>
      </c>
      <c r="F125" s="234" t="s">
        <v>127</v>
      </c>
      <c r="G125" s="232"/>
      <c r="H125" s="233" t="s">
        <v>19</v>
      </c>
      <c r="I125" s="235"/>
      <c r="J125" s="232"/>
      <c r="K125" s="232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126</v>
      </c>
      <c r="AU125" s="240" t="s">
        <v>80</v>
      </c>
      <c r="AV125" s="12" t="s">
        <v>78</v>
      </c>
      <c r="AW125" s="12" t="s">
        <v>33</v>
      </c>
      <c r="AX125" s="12" t="s">
        <v>71</v>
      </c>
      <c r="AY125" s="240" t="s">
        <v>115</v>
      </c>
    </row>
    <row r="126" s="12" customFormat="1">
      <c r="B126" s="231"/>
      <c r="C126" s="232"/>
      <c r="D126" s="228" t="s">
        <v>126</v>
      </c>
      <c r="E126" s="233" t="s">
        <v>19</v>
      </c>
      <c r="F126" s="234" t="s">
        <v>153</v>
      </c>
      <c r="G126" s="232"/>
      <c r="H126" s="233" t="s">
        <v>19</v>
      </c>
      <c r="I126" s="235"/>
      <c r="J126" s="232"/>
      <c r="K126" s="232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126</v>
      </c>
      <c r="AU126" s="240" t="s">
        <v>80</v>
      </c>
      <c r="AV126" s="12" t="s">
        <v>78</v>
      </c>
      <c r="AW126" s="12" t="s">
        <v>33</v>
      </c>
      <c r="AX126" s="12" t="s">
        <v>71</v>
      </c>
      <c r="AY126" s="240" t="s">
        <v>115</v>
      </c>
    </row>
    <row r="127" s="13" customFormat="1">
      <c r="B127" s="241"/>
      <c r="C127" s="242"/>
      <c r="D127" s="228" t="s">
        <v>126</v>
      </c>
      <c r="E127" s="243" t="s">
        <v>19</v>
      </c>
      <c r="F127" s="244" t="s">
        <v>160</v>
      </c>
      <c r="G127" s="242"/>
      <c r="H127" s="245">
        <v>604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AT127" s="251" t="s">
        <v>126</v>
      </c>
      <c r="AU127" s="251" t="s">
        <v>80</v>
      </c>
      <c r="AV127" s="13" t="s">
        <v>80</v>
      </c>
      <c r="AW127" s="13" t="s">
        <v>33</v>
      </c>
      <c r="AX127" s="13" t="s">
        <v>78</v>
      </c>
      <c r="AY127" s="251" t="s">
        <v>115</v>
      </c>
    </row>
    <row r="128" s="1" customFormat="1" ht="54" customHeight="1">
      <c r="B128" s="38"/>
      <c r="C128" s="215" t="s">
        <v>161</v>
      </c>
      <c r="D128" s="215" t="s">
        <v>117</v>
      </c>
      <c r="E128" s="216" t="s">
        <v>162</v>
      </c>
      <c r="F128" s="217" t="s">
        <v>163</v>
      </c>
      <c r="G128" s="218" t="s">
        <v>150</v>
      </c>
      <c r="H128" s="219">
        <v>2500</v>
      </c>
      <c r="I128" s="220"/>
      <c r="J128" s="221">
        <f>ROUND(I128*H128,2)</f>
        <v>0</v>
      </c>
      <c r="K128" s="217" t="s">
        <v>121</v>
      </c>
      <c r="L128" s="43"/>
      <c r="M128" s="222" t="s">
        <v>19</v>
      </c>
      <c r="N128" s="223" t="s">
        <v>42</v>
      </c>
      <c r="O128" s="83"/>
      <c r="P128" s="224">
        <f>O128*H128</f>
        <v>0</v>
      </c>
      <c r="Q128" s="224">
        <v>0</v>
      </c>
      <c r="R128" s="224">
        <f>Q128*H128</f>
        <v>0</v>
      </c>
      <c r="S128" s="224">
        <v>0.29999999999999999</v>
      </c>
      <c r="T128" s="225">
        <f>S128*H128</f>
        <v>750</v>
      </c>
      <c r="AR128" s="226" t="s">
        <v>122</v>
      </c>
      <c r="AT128" s="226" t="s">
        <v>117</v>
      </c>
      <c r="AU128" s="226" t="s">
        <v>80</v>
      </c>
      <c r="AY128" s="17" t="s">
        <v>115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7" t="s">
        <v>78</v>
      </c>
      <c r="BK128" s="227">
        <f>ROUND(I128*H128,2)</f>
        <v>0</v>
      </c>
      <c r="BL128" s="17" t="s">
        <v>122</v>
      </c>
      <c r="BM128" s="226" t="s">
        <v>164</v>
      </c>
    </row>
    <row r="129" s="1" customFormat="1">
      <c r="B129" s="38"/>
      <c r="C129" s="39"/>
      <c r="D129" s="228" t="s">
        <v>124</v>
      </c>
      <c r="E129" s="39"/>
      <c r="F129" s="229" t="s">
        <v>159</v>
      </c>
      <c r="G129" s="39"/>
      <c r="H129" s="39"/>
      <c r="I129" s="141"/>
      <c r="J129" s="39"/>
      <c r="K129" s="39"/>
      <c r="L129" s="43"/>
      <c r="M129" s="230"/>
      <c r="N129" s="83"/>
      <c r="O129" s="83"/>
      <c r="P129" s="83"/>
      <c r="Q129" s="83"/>
      <c r="R129" s="83"/>
      <c r="S129" s="83"/>
      <c r="T129" s="84"/>
      <c r="AT129" s="17" t="s">
        <v>124</v>
      </c>
      <c r="AU129" s="17" t="s">
        <v>80</v>
      </c>
    </row>
    <row r="130" s="12" customFormat="1">
      <c r="B130" s="231"/>
      <c r="C130" s="232"/>
      <c r="D130" s="228" t="s">
        <v>126</v>
      </c>
      <c r="E130" s="233" t="s">
        <v>19</v>
      </c>
      <c r="F130" s="234" t="s">
        <v>127</v>
      </c>
      <c r="G130" s="232"/>
      <c r="H130" s="233" t="s">
        <v>19</v>
      </c>
      <c r="I130" s="235"/>
      <c r="J130" s="232"/>
      <c r="K130" s="232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126</v>
      </c>
      <c r="AU130" s="240" t="s">
        <v>80</v>
      </c>
      <c r="AV130" s="12" t="s">
        <v>78</v>
      </c>
      <c r="AW130" s="12" t="s">
        <v>33</v>
      </c>
      <c r="AX130" s="12" t="s">
        <v>71</v>
      </c>
      <c r="AY130" s="240" t="s">
        <v>115</v>
      </c>
    </row>
    <row r="131" s="12" customFormat="1">
      <c r="B131" s="231"/>
      <c r="C131" s="232"/>
      <c r="D131" s="228" t="s">
        <v>126</v>
      </c>
      <c r="E131" s="233" t="s">
        <v>19</v>
      </c>
      <c r="F131" s="234" t="s">
        <v>153</v>
      </c>
      <c r="G131" s="232"/>
      <c r="H131" s="233" t="s">
        <v>19</v>
      </c>
      <c r="I131" s="235"/>
      <c r="J131" s="232"/>
      <c r="K131" s="232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126</v>
      </c>
      <c r="AU131" s="240" t="s">
        <v>80</v>
      </c>
      <c r="AV131" s="12" t="s">
        <v>78</v>
      </c>
      <c r="AW131" s="12" t="s">
        <v>33</v>
      </c>
      <c r="AX131" s="12" t="s">
        <v>71</v>
      </c>
      <c r="AY131" s="240" t="s">
        <v>115</v>
      </c>
    </row>
    <row r="132" s="13" customFormat="1">
      <c r="B132" s="241"/>
      <c r="C132" s="242"/>
      <c r="D132" s="228" t="s">
        <v>126</v>
      </c>
      <c r="E132" s="243" t="s">
        <v>19</v>
      </c>
      <c r="F132" s="244" t="s">
        <v>165</v>
      </c>
      <c r="G132" s="242"/>
      <c r="H132" s="245">
        <v>2500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AT132" s="251" t="s">
        <v>126</v>
      </c>
      <c r="AU132" s="251" t="s">
        <v>80</v>
      </c>
      <c r="AV132" s="13" t="s">
        <v>80</v>
      </c>
      <c r="AW132" s="13" t="s">
        <v>33</v>
      </c>
      <c r="AX132" s="13" t="s">
        <v>78</v>
      </c>
      <c r="AY132" s="251" t="s">
        <v>115</v>
      </c>
    </row>
    <row r="133" s="1" customFormat="1" ht="64.8" customHeight="1">
      <c r="B133" s="38"/>
      <c r="C133" s="215" t="s">
        <v>166</v>
      </c>
      <c r="D133" s="215" t="s">
        <v>117</v>
      </c>
      <c r="E133" s="216" t="s">
        <v>167</v>
      </c>
      <c r="F133" s="217" t="s">
        <v>168</v>
      </c>
      <c r="G133" s="218" t="s">
        <v>150</v>
      </c>
      <c r="H133" s="219">
        <v>3449</v>
      </c>
      <c r="I133" s="220"/>
      <c r="J133" s="221">
        <f>ROUND(I133*H133,2)</f>
        <v>0</v>
      </c>
      <c r="K133" s="217" t="s">
        <v>121</v>
      </c>
      <c r="L133" s="43"/>
      <c r="M133" s="222" t="s">
        <v>19</v>
      </c>
      <c r="N133" s="223" t="s">
        <v>42</v>
      </c>
      <c r="O133" s="83"/>
      <c r="P133" s="224">
        <f>O133*H133</f>
        <v>0</v>
      </c>
      <c r="Q133" s="224">
        <v>0</v>
      </c>
      <c r="R133" s="224">
        <f>Q133*H133</f>
        <v>0</v>
      </c>
      <c r="S133" s="224">
        <v>0.28999999999999998</v>
      </c>
      <c r="T133" s="225">
        <f>S133*H133</f>
        <v>1000.2099999999999</v>
      </c>
      <c r="AR133" s="226" t="s">
        <v>122</v>
      </c>
      <c r="AT133" s="226" t="s">
        <v>117</v>
      </c>
      <c r="AU133" s="226" t="s">
        <v>80</v>
      </c>
      <c r="AY133" s="17" t="s">
        <v>115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7" t="s">
        <v>78</v>
      </c>
      <c r="BK133" s="227">
        <f>ROUND(I133*H133,2)</f>
        <v>0</v>
      </c>
      <c r="BL133" s="17" t="s">
        <v>122</v>
      </c>
      <c r="BM133" s="226" t="s">
        <v>169</v>
      </c>
    </row>
    <row r="134" s="1" customFormat="1">
      <c r="B134" s="38"/>
      <c r="C134" s="39"/>
      <c r="D134" s="228" t="s">
        <v>124</v>
      </c>
      <c r="E134" s="39"/>
      <c r="F134" s="229" t="s">
        <v>159</v>
      </c>
      <c r="G134" s="39"/>
      <c r="H134" s="39"/>
      <c r="I134" s="141"/>
      <c r="J134" s="39"/>
      <c r="K134" s="39"/>
      <c r="L134" s="43"/>
      <c r="M134" s="230"/>
      <c r="N134" s="83"/>
      <c r="O134" s="83"/>
      <c r="P134" s="83"/>
      <c r="Q134" s="83"/>
      <c r="R134" s="83"/>
      <c r="S134" s="83"/>
      <c r="T134" s="84"/>
      <c r="AT134" s="17" t="s">
        <v>124</v>
      </c>
      <c r="AU134" s="17" t="s">
        <v>80</v>
      </c>
    </row>
    <row r="135" s="12" customFormat="1">
      <c r="B135" s="231"/>
      <c r="C135" s="232"/>
      <c r="D135" s="228" t="s">
        <v>126</v>
      </c>
      <c r="E135" s="233" t="s">
        <v>19</v>
      </c>
      <c r="F135" s="234" t="s">
        <v>127</v>
      </c>
      <c r="G135" s="232"/>
      <c r="H135" s="233" t="s">
        <v>19</v>
      </c>
      <c r="I135" s="235"/>
      <c r="J135" s="232"/>
      <c r="K135" s="232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126</v>
      </c>
      <c r="AU135" s="240" t="s">
        <v>80</v>
      </c>
      <c r="AV135" s="12" t="s">
        <v>78</v>
      </c>
      <c r="AW135" s="12" t="s">
        <v>33</v>
      </c>
      <c r="AX135" s="12" t="s">
        <v>71</v>
      </c>
      <c r="AY135" s="240" t="s">
        <v>115</v>
      </c>
    </row>
    <row r="136" s="12" customFormat="1">
      <c r="B136" s="231"/>
      <c r="C136" s="232"/>
      <c r="D136" s="228" t="s">
        <v>126</v>
      </c>
      <c r="E136" s="233" t="s">
        <v>19</v>
      </c>
      <c r="F136" s="234" t="s">
        <v>153</v>
      </c>
      <c r="G136" s="232"/>
      <c r="H136" s="233" t="s">
        <v>19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126</v>
      </c>
      <c r="AU136" s="240" t="s">
        <v>80</v>
      </c>
      <c r="AV136" s="12" t="s">
        <v>78</v>
      </c>
      <c r="AW136" s="12" t="s">
        <v>33</v>
      </c>
      <c r="AX136" s="12" t="s">
        <v>71</v>
      </c>
      <c r="AY136" s="240" t="s">
        <v>115</v>
      </c>
    </row>
    <row r="137" s="13" customFormat="1">
      <c r="B137" s="241"/>
      <c r="C137" s="242"/>
      <c r="D137" s="228" t="s">
        <v>126</v>
      </c>
      <c r="E137" s="243" t="s">
        <v>19</v>
      </c>
      <c r="F137" s="244" t="s">
        <v>170</v>
      </c>
      <c r="G137" s="242"/>
      <c r="H137" s="245">
        <v>3139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AT137" s="251" t="s">
        <v>126</v>
      </c>
      <c r="AU137" s="251" t="s">
        <v>80</v>
      </c>
      <c r="AV137" s="13" t="s">
        <v>80</v>
      </c>
      <c r="AW137" s="13" t="s">
        <v>33</v>
      </c>
      <c r="AX137" s="13" t="s">
        <v>71</v>
      </c>
      <c r="AY137" s="251" t="s">
        <v>115</v>
      </c>
    </row>
    <row r="138" s="13" customFormat="1">
      <c r="B138" s="241"/>
      <c r="C138" s="242"/>
      <c r="D138" s="228" t="s">
        <v>126</v>
      </c>
      <c r="E138" s="243" t="s">
        <v>19</v>
      </c>
      <c r="F138" s="244" t="s">
        <v>154</v>
      </c>
      <c r="G138" s="242"/>
      <c r="H138" s="245">
        <v>310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AT138" s="251" t="s">
        <v>126</v>
      </c>
      <c r="AU138" s="251" t="s">
        <v>80</v>
      </c>
      <c r="AV138" s="13" t="s">
        <v>80</v>
      </c>
      <c r="AW138" s="13" t="s">
        <v>33</v>
      </c>
      <c r="AX138" s="13" t="s">
        <v>71</v>
      </c>
      <c r="AY138" s="251" t="s">
        <v>115</v>
      </c>
    </row>
    <row r="139" s="14" customFormat="1">
      <c r="B139" s="252"/>
      <c r="C139" s="253"/>
      <c r="D139" s="228" t="s">
        <v>126</v>
      </c>
      <c r="E139" s="254" t="s">
        <v>19</v>
      </c>
      <c r="F139" s="255" t="s">
        <v>171</v>
      </c>
      <c r="G139" s="253"/>
      <c r="H139" s="256">
        <v>3449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AT139" s="262" t="s">
        <v>126</v>
      </c>
      <c r="AU139" s="262" t="s">
        <v>80</v>
      </c>
      <c r="AV139" s="14" t="s">
        <v>122</v>
      </c>
      <c r="AW139" s="14" t="s">
        <v>33</v>
      </c>
      <c r="AX139" s="14" t="s">
        <v>78</v>
      </c>
      <c r="AY139" s="262" t="s">
        <v>115</v>
      </c>
    </row>
    <row r="140" s="1" customFormat="1" ht="54" customHeight="1">
      <c r="B140" s="38"/>
      <c r="C140" s="215" t="s">
        <v>142</v>
      </c>
      <c r="D140" s="215" t="s">
        <v>117</v>
      </c>
      <c r="E140" s="216" t="s">
        <v>172</v>
      </c>
      <c r="F140" s="217" t="s">
        <v>173</v>
      </c>
      <c r="G140" s="218" t="s">
        <v>150</v>
      </c>
      <c r="H140" s="219">
        <v>604</v>
      </c>
      <c r="I140" s="220"/>
      <c r="J140" s="221">
        <f>ROUND(I140*H140,2)</f>
        <v>0</v>
      </c>
      <c r="K140" s="217" t="s">
        <v>121</v>
      </c>
      <c r="L140" s="43"/>
      <c r="M140" s="222" t="s">
        <v>19</v>
      </c>
      <c r="N140" s="223" t="s">
        <v>42</v>
      </c>
      <c r="O140" s="83"/>
      <c r="P140" s="224">
        <f>O140*H140</f>
        <v>0</v>
      </c>
      <c r="Q140" s="224">
        <v>0</v>
      </c>
      <c r="R140" s="224">
        <f>Q140*H140</f>
        <v>0</v>
      </c>
      <c r="S140" s="224">
        <v>0.32500000000000001</v>
      </c>
      <c r="T140" s="225">
        <f>S140*H140</f>
        <v>196.30000000000001</v>
      </c>
      <c r="AR140" s="226" t="s">
        <v>122</v>
      </c>
      <c r="AT140" s="226" t="s">
        <v>117</v>
      </c>
      <c r="AU140" s="226" t="s">
        <v>80</v>
      </c>
      <c r="AY140" s="17" t="s">
        <v>115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7" t="s">
        <v>78</v>
      </c>
      <c r="BK140" s="227">
        <f>ROUND(I140*H140,2)</f>
        <v>0</v>
      </c>
      <c r="BL140" s="17" t="s">
        <v>122</v>
      </c>
      <c r="BM140" s="226" t="s">
        <v>174</v>
      </c>
    </row>
    <row r="141" s="1" customFormat="1">
      <c r="B141" s="38"/>
      <c r="C141" s="39"/>
      <c r="D141" s="228" t="s">
        <v>124</v>
      </c>
      <c r="E141" s="39"/>
      <c r="F141" s="229" t="s">
        <v>159</v>
      </c>
      <c r="G141" s="39"/>
      <c r="H141" s="39"/>
      <c r="I141" s="141"/>
      <c r="J141" s="39"/>
      <c r="K141" s="39"/>
      <c r="L141" s="43"/>
      <c r="M141" s="230"/>
      <c r="N141" s="83"/>
      <c r="O141" s="83"/>
      <c r="P141" s="83"/>
      <c r="Q141" s="83"/>
      <c r="R141" s="83"/>
      <c r="S141" s="83"/>
      <c r="T141" s="84"/>
      <c r="AT141" s="17" t="s">
        <v>124</v>
      </c>
      <c r="AU141" s="17" t="s">
        <v>80</v>
      </c>
    </row>
    <row r="142" s="12" customFormat="1">
      <c r="B142" s="231"/>
      <c r="C142" s="232"/>
      <c r="D142" s="228" t="s">
        <v>126</v>
      </c>
      <c r="E142" s="233" t="s">
        <v>19</v>
      </c>
      <c r="F142" s="234" t="s">
        <v>127</v>
      </c>
      <c r="G142" s="232"/>
      <c r="H142" s="233" t="s">
        <v>19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126</v>
      </c>
      <c r="AU142" s="240" t="s">
        <v>80</v>
      </c>
      <c r="AV142" s="12" t="s">
        <v>78</v>
      </c>
      <c r="AW142" s="12" t="s">
        <v>33</v>
      </c>
      <c r="AX142" s="12" t="s">
        <v>71</v>
      </c>
      <c r="AY142" s="240" t="s">
        <v>115</v>
      </c>
    </row>
    <row r="143" s="12" customFormat="1">
      <c r="B143" s="231"/>
      <c r="C143" s="232"/>
      <c r="D143" s="228" t="s">
        <v>126</v>
      </c>
      <c r="E143" s="233" t="s">
        <v>19</v>
      </c>
      <c r="F143" s="234" t="s">
        <v>153</v>
      </c>
      <c r="G143" s="232"/>
      <c r="H143" s="233" t="s">
        <v>19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126</v>
      </c>
      <c r="AU143" s="240" t="s">
        <v>80</v>
      </c>
      <c r="AV143" s="12" t="s">
        <v>78</v>
      </c>
      <c r="AW143" s="12" t="s">
        <v>33</v>
      </c>
      <c r="AX143" s="12" t="s">
        <v>71</v>
      </c>
      <c r="AY143" s="240" t="s">
        <v>115</v>
      </c>
    </row>
    <row r="144" s="13" customFormat="1">
      <c r="B144" s="241"/>
      <c r="C144" s="242"/>
      <c r="D144" s="228" t="s">
        <v>126</v>
      </c>
      <c r="E144" s="243" t="s">
        <v>19</v>
      </c>
      <c r="F144" s="244" t="s">
        <v>160</v>
      </c>
      <c r="G144" s="242"/>
      <c r="H144" s="245">
        <v>604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AT144" s="251" t="s">
        <v>126</v>
      </c>
      <c r="AU144" s="251" t="s">
        <v>80</v>
      </c>
      <c r="AV144" s="13" t="s">
        <v>80</v>
      </c>
      <c r="AW144" s="13" t="s">
        <v>33</v>
      </c>
      <c r="AX144" s="13" t="s">
        <v>78</v>
      </c>
      <c r="AY144" s="251" t="s">
        <v>115</v>
      </c>
    </row>
    <row r="145" s="1" customFormat="1" ht="64.8" customHeight="1">
      <c r="B145" s="38"/>
      <c r="C145" s="215" t="s">
        <v>175</v>
      </c>
      <c r="D145" s="215" t="s">
        <v>117</v>
      </c>
      <c r="E145" s="216" t="s">
        <v>176</v>
      </c>
      <c r="F145" s="217" t="s">
        <v>177</v>
      </c>
      <c r="G145" s="218" t="s">
        <v>150</v>
      </c>
      <c r="H145" s="219">
        <v>3139</v>
      </c>
      <c r="I145" s="220"/>
      <c r="J145" s="221">
        <f>ROUND(I145*H145,2)</f>
        <v>0</v>
      </c>
      <c r="K145" s="217" t="s">
        <v>121</v>
      </c>
      <c r="L145" s="43"/>
      <c r="M145" s="222" t="s">
        <v>19</v>
      </c>
      <c r="N145" s="223" t="s">
        <v>42</v>
      </c>
      <c r="O145" s="83"/>
      <c r="P145" s="224">
        <f>O145*H145</f>
        <v>0</v>
      </c>
      <c r="Q145" s="224">
        <v>0</v>
      </c>
      <c r="R145" s="224">
        <f>Q145*H145</f>
        <v>0</v>
      </c>
      <c r="S145" s="224">
        <v>0.33000000000000002</v>
      </c>
      <c r="T145" s="225">
        <f>S145*H145</f>
        <v>1035.8700000000001</v>
      </c>
      <c r="AR145" s="226" t="s">
        <v>122</v>
      </c>
      <c r="AT145" s="226" t="s">
        <v>117</v>
      </c>
      <c r="AU145" s="226" t="s">
        <v>80</v>
      </c>
      <c r="AY145" s="17" t="s">
        <v>115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7" t="s">
        <v>78</v>
      </c>
      <c r="BK145" s="227">
        <f>ROUND(I145*H145,2)</f>
        <v>0</v>
      </c>
      <c r="BL145" s="17" t="s">
        <v>122</v>
      </c>
      <c r="BM145" s="226" t="s">
        <v>178</v>
      </c>
    </row>
    <row r="146" s="1" customFormat="1">
      <c r="B146" s="38"/>
      <c r="C146" s="39"/>
      <c r="D146" s="228" t="s">
        <v>124</v>
      </c>
      <c r="E146" s="39"/>
      <c r="F146" s="229" t="s">
        <v>159</v>
      </c>
      <c r="G146" s="39"/>
      <c r="H146" s="39"/>
      <c r="I146" s="141"/>
      <c r="J146" s="39"/>
      <c r="K146" s="39"/>
      <c r="L146" s="43"/>
      <c r="M146" s="230"/>
      <c r="N146" s="83"/>
      <c r="O146" s="83"/>
      <c r="P146" s="83"/>
      <c r="Q146" s="83"/>
      <c r="R146" s="83"/>
      <c r="S146" s="83"/>
      <c r="T146" s="84"/>
      <c r="AT146" s="17" t="s">
        <v>124</v>
      </c>
      <c r="AU146" s="17" t="s">
        <v>80</v>
      </c>
    </row>
    <row r="147" s="12" customFormat="1">
      <c r="B147" s="231"/>
      <c r="C147" s="232"/>
      <c r="D147" s="228" t="s">
        <v>126</v>
      </c>
      <c r="E147" s="233" t="s">
        <v>19</v>
      </c>
      <c r="F147" s="234" t="s">
        <v>127</v>
      </c>
      <c r="G147" s="232"/>
      <c r="H147" s="233" t="s">
        <v>19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126</v>
      </c>
      <c r="AU147" s="240" t="s">
        <v>80</v>
      </c>
      <c r="AV147" s="12" t="s">
        <v>78</v>
      </c>
      <c r="AW147" s="12" t="s">
        <v>33</v>
      </c>
      <c r="AX147" s="12" t="s">
        <v>71</v>
      </c>
      <c r="AY147" s="240" t="s">
        <v>115</v>
      </c>
    </row>
    <row r="148" s="12" customFormat="1">
      <c r="B148" s="231"/>
      <c r="C148" s="232"/>
      <c r="D148" s="228" t="s">
        <v>126</v>
      </c>
      <c r="E148" s="233" t="s">
        <v>19</v>
      </c>
      <c r="F148" s="234" t="s">
        <v>153</v>
      </c>
      <c r="G148" s="232"/>
      <c r="H148" s="233" t="s">
        <v>19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126</v>
      </c>
      <c r="AU148" s="240" t="s">
        <v>80</v>
      </c>
      <c r="AV148" s="12" t="s">
        <v>78</v>
      </c>
      <c r="AW148" s="12" t="s">
        <v>33</v>
      </c>
      <c r="AX148" s="12" t="s">
        <v>71</v>
      </c>
      <c r="AY148" s="240" t="s">
        <v>115</v>
      </c>
    </row>
    <row r="149" s="13" customFormat="1">
      <c r="B149" s="241"/>
      <c r="C149" s="242"/>
      <c r="D149" s="228" t="s">
        <v>126</v>
      </c>
      <c r="E149" s="243" t="s">
        <v>19</v>
      </c>
      <c r="F149" s="244" t="s">
        <v>179</v>
      </c>
      <c r="G149" s="242"/>
      <c r="H149" s="245">
        <v>3139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AT149" s="251" t="s">
        <v>126</v>
      </c>
      <c r="AU149" s="251" t="s">
        <v>80</v>
      </c>
      <c r="AV149" s="13" t="s">
        <v>80</v>
      </c>
      <c r="AW149" s="13" t="s">
        <v>33</v>
      </c>
      <c r="AX149" s="13" t="s">
        <v>78</v>
      </c>
      <c r="AY149" s="251" t="s">
        <v>115</v>
      </c>
    </row>
    <row r="150" s="1" customFormat="1" ht="54" customHeight="1">
      <c r="B150" s="38"/>
      <c r="C150" s="215" t="s">
        <v>180</v>
      </c>
      <c r="D150" s="215" t="s">
        <v>117</v>
      </c>
      <c r="E150" s="216" t="s">
        <v>181</v>
      </c>
      <c r="F150" s="217" t="s">
        <v>182</v>
      </c>
      <c r="G150" s="218" t="s">
        <v>150</v>
      </c>
      <c r="H150" s="219">
        <v>6278</v>
      </c>
      <c r="I150" s="220"/>
      <c r="J150" s="221">
        <f>ROUND(I150*H150,2)</f>
        <v>0</v>
      </c>
      <c r="K150" s="217" t="s">
        <v>121</v>
      </c>
      <c r="L150" s="43"/>
      <c r="M150" s="222" t="s">
        <v>19</v>
      </c>
      <c r="N150" s="223" t="s">
        <v>42</v>
      </c>
      <c r="O150" s="83"/>
      <c r="P150" s="224">
        <f>O150*H150</f>
        <v>0</v>
      </c>
      <c r="Q150" s="224">
        <v>0</v>
      </c>
      <c r="R150" s="224">
        <f>Q150*H150</f>
        <v>0</v>
      </c>
      <c r="S150" s="224">
        <v>0.098000000000000004</v>
      </c>
      <c r="T150" s="225">
        <f>S150*H150</f>
        <v>615.24400000000003</v>
      </c>
      <c r="AR150" s="226" t="s">
        <v>122</v>
      </c>
      <c r="AT150" s="226" t="s">
        <v>117</v>
      </c>
      <c r="AU150" s="226" t="s">
        <v>80</v>
      </c>
      <c r="AY150" s="17" t="s">
        <v>115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7" t="s">
        <v>78</v>
      </c>
      <c r="BK150" s="227">
        <f>ROUND(I150*H150,2)</f>
        <v>0</v>
      </c>
      <c r="BL150" s="17" t="s">
        <v>122</v>
      </c>
      <c r="BM150" s="226" t="s">
        <v>183</v>
      </c>
    </row>
    <row r="151" s="1" customFormat="1">
      <c r="B151" s="38"/>
      <c r="C151" s="39"/>
      <c r="D151" s="228" t="s">
        <v>124</v>
      </c>
      <c r="E151" s="39"/>
      <c r="F151" s="229" t="s">
        <v>159</v>
      </c>
      <c r="G151" s="39"/>
      <c r="H151" s="39"/>
      <c r="I151" s="141"/>
      <c r="J151" s="39"/>
      <c r="K151" s="39"/>
      <c r="L151" s="43"/>
      <c r="M151" s="230"/>
      <c r="N151" s="83"/>
      <c r="O151" s="83"/>
      <c r="P151" s="83"/>
      <c r="Q151" s="83"/>
      <c r="R151" s="83"/>
      <c r="S151" s="83"/>
      <c r="T151" s="84"/>
      <c r="AT151" s="17" t="s">
        <v>124</v>
      </c>
      <c r="AU151" s="17" t="s">
        <v>80</v>
      </c>
    </row>
    <row r="152" s="12" customFormat="1">
      <c r="B152" s="231"/>
      <c r="C152" s="232"/>
      <c r="D152" s="228" t="s">
        <v>126</v>
      </c>
      <c r="E152" s="233" t="s">
        <v>19</v>
      </c>
      <c r="F152" s="234" t="s">
        <v>127</v>
      </c>
      <c r="G152" s="232"/>
      <c r="H152" s="233" t="s">
        <v>19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126</v>
      </c>
      <c r="AU152" s="240" t="s">
        <v>80</v>
      </c>
      <c r="AV152" s="12" t="s">
        <v>78</v>
      </c>
      <c r="AW152" s="12" t="s">
        <v>33</v>
      </c>
      <c r="AX152" s="12" t="s">
        <v>71</v>
      </c>
      <c r="AY152" s="240" t="s">
        <v>115</v>
      </c>
    </row>
    <row r="153" s="12" customFormat="1">
      <c r="B153" s="231"/>
      <c r="C153" s="232"/>
      <c r="D153" s="228" t="s">
        <v>126</v>
      </c>
      <c r="E153" s="233" t="s">
        <v>19</v>
      </c>
      <c r="F153" s="234" t="s">
        <v>153</v>
      </c>
      <c r="G153" s="232"/>
      <c r="H153" s="233" t="s">
        <v>19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126</v>
      </c>
      <c r="AU153" s="240" t="s">
        <v>80</v>
      </c>
      <c r="AV153" s="12" t="s">
        <v>78</v>
      </c>
      <c r="AW153" s="12" t="s">
        <v>33</v>
      </c>
      <c r="AX153" s="12" t="s">
        <v>71</v>
      </c>
      <c r="AY153" s="240" t="s">
        <v>115</v>
      </c>
    </row>
    <row r="154" s="13" customFormat="1">
      <c r="B154" s="241"/>
      <c r="C154" s="242"/>
      <c r="D154" s="228" t="s">
        <v>126</v>
      </c>
      <c r="E154" s="243" t="s">
        <v>19</v>
      </c>
      <c r="F154" s="244" t="s">
        <v>184</v>
      </c>
      <c r="G154" s="242"/>
      <c r="H154" s="245">
        <v>6278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AT154" s="251" t="s">
        <v>126</v>
      </c>
      <c r="AU154" s="251" t="s">
        <v>80</v>
      </c>
      <c r="AV154" s="13" t="s">
        <v>80</v>
      </c>
      <c r="AW154" s="13" t="s">
        <v>33</v>
      </c>
      <c r="AX154" s="13" t="s">
        <v>78</v>
      </c>
      <c r="AY154" s="251" t="s">
        <v>115</v>
      </c>
    </row>
    <row r="155" s="1" customFormat="1" ht="43.2" customHeight="1">
      <c r="B155" s="38"/>
      <c r="C155" s="215" t="s">
        <v>185</v>
      </c>
      <c r="D155" s="215" t="s">
        <v>117</v>
      </c>
      <c r="E155" s="216" t="s">
        <v>186</v>
      </c>
      <c r="F155" s="217" t="s">
        <v>187</v>
      </c>
      <c r="G155" s="218" t="s">
        <v>188</v>
      </c>
      <c r="H155" s="219">
        <v>1620</v>
      </c>
      <c r="I155" s="220"/>
      <c r="J155" s="221">
        <f>ROUND(I155*H155,2)</f>
        <v>0</v>
      </c>
      <c r="K155" s="217" t="s">
        <v>121</v>
      </c>
      <c r="L155" s="43"/>
      <c r="M155" s="222" t="s">
        <v>19</v>
      </c>
      <c r="N155" s="223" t="s">
        <v>42</v>
      </c>
      <c r="O155" s="83"/>
      <c r="P155" s="224">
        <f>O155*H155</f>
        <v>0</v>
      </c>
      <c r="Q155" s="224">
        <v>0</v>
      </c>
      <c r="R155" s="224">
        <f>Q155*H155</f>
        <v>0</v>
      </c>
      <c r="S155" s="224">
        <v>0.28999999999999998</v>
      </c>
      <c r="T155" s="225">
        <f>S155*H155</f>
        <v>469.79999999999995</v>
      </c>
      <c r="AR155" s="226" t="s">
        <v>122</v>
      </c>
      <c r="AT155" s="226" t="s">
        <v>117</v>
      </c>
      <c r="AU155" s="226" t="s">
        <v>80</v>
      </c>
      <c r="AY155" s="17" t="s">
        <v>115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7" t="s">
        <v>78</v>
      </c>
      <c r="BK155" s="227">
        <f>ROUND(I155*H155,2)</f>
        <v>0</v>
      </c>
      <c r="BL155" s="17" t="s">
        <v>122</v>
      </c>
      <c r="BM155" s="226" t="s">
        <v>189</v>
      </c>
    </row>
    <row r="156" s="1" customFormat="1">
      <c r="B156" s="38"/>
      <c r="C156" s="39"/>
      <c r="D156" s="228" t="s">
        <v>124</v>
      </c>
      <c r="E156" s="39"/>
      <c r="F156" s="229" t="s">
        <v>190</v>
      </c>
      <c r="G156" s="39"/>
      <c r="H156" s="39"/>
      <c r="I156" s="141"/>
      <c r="J156" s="39"/>
      <c r="K156" s="39"/>
      <c r="L156" s="43"/>
      <c r="M156" s="230"/>
      <c r="N156" s="83"/>
      <c r="O156" s="83"/>
      <c r="P156" s="83"/>
      <c r="Q156" s="83"/>
      <c r="R156" s="83"/>
      <c r="S156" s="83"/>
      <c r="T156" s="84"/>
      <c r="AT156" s="17" t="s">
        <v>124</v>
      </c>
      <c r="AU156" s="17" t="s">
        <v>80</v>
      </c>
    </row>
    <row r="157" s="12" customFormat="1">
      <c r="B157" s="231"/>
      <c r="C157" s="232"/>
      <c r="D157" s="228" t="s">
        <v>126</v>
      </c>
      <c r="E157" s="233" t="s">
        <v>19</v>
      </c>
      <c r="F157" s="234" t="s">
        <v>127</v>
      </c>
      <c r="G157" s="232"/>
      <c r="H157" s="233" t="s">
        <v>19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126</v>
      </c>
      <c r="AU157" s="240" t="s">
        <v>80</v>
      </c>
      <c r="AV157" s="12" t="s">
        <v>78</v>
      </c>
      <c r="AW157" s="12" t="s">
        <v>33</v>
      </c>
      <c r="AX157" s="12" t="s">
        <v>71</v>
      </c>
      <c r="AY157" s="240" t="s">
        <v>115</v>
      </c>
    </row>
    <row r="158" s="12" customFormat="1">
      <c r="B158" s="231"/>
      <c r="C158" s="232"/>
      <c r="D158" s="228" t="s">
        <v>126</v>
      </c>
      <c r="E158" s="233" t="s">
        <v>19</v>
      </c>
      <c r="F158" s="234" t="s">
        <v>153</v>
      </c>
      <c r="G158" s="232"/>
      <c r="H158" s="233" t="s">
        <v>19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126</v>
      </c>
      <c r="AU158" s="240" t="s">
        <v>80</v>
      </c>
      <c r="AV158" s="12" t="s">
        <v>78</v>
      </c>
      <c r="AW158" s="12" t="s">
        <v>33</v>
      </c>
      <c r="AX158" s="12" t="s">
        <v>71</v>
      </c>
      <c r="AY158" s="240" t="s">
        <v>115</v>
      </c>
    </row>
    <row r="159" s="13" customFormat="1">
      <c r="B159" s="241"/>
      <c r="C159" s="242"/>
      <c r="D159" s="228" t="s">
        <v>126</v>
      </c>
      <c r="E159" s="243" t="s">
        <v>19</v>
      </c>
      <c r="F159" s="244" t="s">
        <v>191</v>
      </c>
      <c r="G159" s="242"/>
      <c r="H159" s="245">
        <v>1620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AT159" s="251" t="s">
        <v>126</v>
      </c>
      <c r="AU159" s="251" t="s">
        <v>80</v>
      </c>
      <c r="AV159" s="13" t="s">
        <v>80</v>
      </c>
      <c r="AW159" s="13" t="s">
        <v>33</v>
      </c>
      <c r="AX159" s="13" t="s">
        <v>78</v>
      </c>
      <c r="AY159" s="251" t="s">
        <v>115</v>
      </c>
    </row>
    <row r="160" s="1" customFormat="1" ht="43.2" customHeight="1">
      <c r="B160" s="38"/>
      <c r="C160" s="215" t="s">
        <v>192</v>
      </c>
      <c r="D160" s="215" t="s">
        <v>117</v>
      </c>
      <c r="E160" s="216" t="s">
        <v>193</v>
      </c>
      <c r="F160" s="217" t="s">
        <v>194</v>
      </c>
      <c r="G160" s="218" t="s">
        <v>188</v>
      </c>
      <c r="H160" s="219">
        <v>250</v>
      </c>
      <c r="I160" s="220"/>
      <c r="J160" s="221">
        <f>ROUND(I160*H160,2)</f>
        <v>0</v>
      </c>
      <c r="K160" s="217" t="s">
        <v>121</v>
      </c>
      <c r="L160" s="43"/>
      <c r="M160" s="222" t="s">
        <v>19</v>
      </c>
      <c r="N160" s="223" t="s">
        <v>42</v>
      </c>
      <c r="O160" s="83"/>
      <c r="P160" s="224">
        <f>O160*H160</f>
        <v>0</v>
      </c>
      <c r="Q160" s="224">
        <v>0</v>
      </c>
      <c r="R160" s="224">
        <f>Q160*H160</f>
        <v>0</v>
      </c>
      <c r="S160" s="224">
        <v>0.20499999999999999</v>
      </c>
      <c r="T160" s="225">
        <f>S160*H160</f>
        <v>51.25</v>
      </c>
      <c r="AR160" s="226" t="s">
        <v>122</v>
      </c>
      <c r="AT160" s="226" t="s">
        <v>117</v>
      </c>
      <c r="AU160" s="226" t="s">
        <v>80</v>
      </c>
      <c r="AY160" s="17" t="s">
        <v>115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7" t="s">
        <v>78</v>
      </c>
      <c r="BK160" s="227">
        <f>ROUND(I160*H160,2)</f>
        <v>0</v>
      </c>
      <c r="BL160" s="17" t="s">
        <v>122</v>
      </c>
      <c r="BM160" s="226" t="s">
        <v>195</v>
      </c>
    </row>
    <row r="161" s="1" customFormat="1">
      <c r="B161" s="38"/>
      <c r="C161" s="39"/>
      <c r="D161" s="228" t="s">
        <v>124</v>
      </c>
      <c r="E161" s="39"/>
      <c r="F161" s="229" t="s">
        <v>190</v>
      </c>
      <c r="G161" s="39"/>
      <c r="H161" s="39"/>
      <c r="I161" s="141"/>
      <c r="J161" s="39"/>
      <c r="K161" s="39"/>
      <c r="L161" s="43"/>
      <c r="M161" s="230"/>
      <c r="N161" s="83"/>
      <c r="O161" s="83"/>
      <c r="P161" s="83"/>
      <c r="Q161" s="83"/>
      <c r="R161" s="83"/>
      <c r="S161" s="83"/>
      <c r="T161" s="84"/>
      <c r="AT161" s="17" t="s">
        <v>124</v>
      </c>
      <c r="AU161" s="17" t="s">
        <v>80</v>
      </c>
    </row>
    <row r="162" s="12" customFormat="1">
      <c r="B162" s="231"/>
      <c r="C162" s="232"/>
      <c r="D162" s="228" t="s">
        <v>126</v>
      </c>
      <c r="E162" s="233" t="s">
        <v>19</v>
      </c>
      <c r="F162" s="234" t="s">
        <v>127</v>
      </c>
      <c r="G162" s="232"/>
      <c r="H162" s="233" t="s">
        <v>19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126</v>
      </c>
      <c r="AU162" s="240" t="s">
        <v>80</v>
      </c>
      <c r="AV162" s="12" t="s">
        <v>78</v>
      </c>
      <c r="AW162" s="12" t="s">
        <v>33</v>
      </c>
      <c r="AX162" s="12" t="s">
        <v>71</v>
      </c>
      <c r="AY162" s="240" t="s">
        <v>115</v>
      </c>
    </row>
    <row r="163" s="12" customFormat="1">
      <c r="B163" s="231"/>
      <c r="C163" s="232"/>
      <c r="D163" s="228" t="s">
        <v>126</v>
      </c>
      <c r="E163" s="233" t="s">
        <v>19</v>
      </c>
      <c r="F163" s="234" t="s">
        <v>153</v>
      </c>
      <c r="G163" s="232"/>
      <c r="H163" s="233" t="s">
        <v>19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126</v>
      </c>
      <c r="AU163" s="240" t="s">
        <v>80</v>
      </c>
      <c r="AV163" s="12" t="s">
        <v>78</v>
      </c>
      <c r="AW163" s="12" t="s">
        <v>33</v>
      </c>
      <c r="AX163" s="12" t="s">
        <v>71</v>
      </c>
      <c r="AY163" s="240" t="s">
        <v>115</v>
      </c>
    </row>
    <row r="164" s="13" customFormat="1">
      <c r="B164" s="241"/>
      <c r="C164" s="242"/>
      <c r="D164" s="228" t="s">
        <v>126</v>
      </c>
      <c r="E164" s="243" t="s">
        <v>19</v>
      </c>
      <c r="F164" s="244" t="s">
        <v>196</v>
      </c>
      <c r="G164" s="242"/>
      <c r="H164" s="245">
        <v>250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AT164" s="251" t="s">
        <v>126</v>
      </c>
      <c r="AU164" s="251" t="s">
        <v>80</v>
      </c>
      <c r="AV164" s="13" t="s">
        <v>80</v>
      </c>
      <c r="AW164" s="13" t="s">
        <v>33</v>
      </c>
      <c r="AX164" s="13" t="s">
        <v>78</v>
      </c>
      <c r="AY164" s="251" t="s">
        <v>115</v>
      </c>
    </row>
    <row r="165" s="1" customFormat="1" ht="14.4" customHeight="1">
      <c r="B165" s="38"/>
      <c r="C165" s="215" t="s">
        <v>8</v>
      </c>
      <c r="D165" s="215" t="s">
        <v>117</v>
      </c>
      <c r="E165" s="216" t="s">
        <v>197</v>
      </c>
      <c r="F165" s="217" t="s">
        <v>198</v>
      </c>
      <c r="G165" s="218" t="s">
        <v>199</v>
      </c>
      <c r="H165" s="219">
        <v>1</v>
      </c>
      <c r="I165" s="220"/>
      <c r="J165" s="221">
        <f>ROUND(I165*H165,2)</f>
        <v>0</v>
      </c>
      <c r="K165" s="217" t="s">
        <v>19</v>
      </c>
      <c r="L165" s="43"/>
      <c r="M165" s="222" t="s">
        <v>19</v>
      </c>
      <c r="N165" s="223" t="s">
        <v>42</v>
      </c>
      <c r="O165" s="83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AR165" s="226" t="s">
        <v>122</v>
      </c>
      <c r="AT165" s="226" t="s">
        <v>117</v>
      </c>
      <c r="AU165" s="226" t="s">
        <v>80</v>
      </c>
      <c r="AY165" s="17" t="s">
        <v>115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7" t="s">
        <v>78</v>
      </c>
      <c r="BK165" s="227">
        <f>ROUND(I165*H165,2)</f>
        <v>0</v>
      </c>
      <c r="BL165" s="17" t="s">
        <v>122</v>
      </c>
      <c r="BM165" s="226" t="s">
        <v>200</v>
      </c>
    </row>
    <row r="166" s="1" customFormat="1" ht="43.2" customHeight="1">
      <c r="B166" s="38"/>
      <c r="C166" s="215" t="s">
        <v>201</v>
      </c>
      <c r="D166" s="215" t="s">
        <v>117</v>
      </c>
      <c r="E166" s="216" t="s">
        <v>202</v>
      </c>
      <c r="F166" s="217" t="s">
        <v>203</v>
      </c>
      <c r="G166" s="218" t="s">
        <v>204</v>
      </c>
      <c r="H166" s="219">
        <v>2293.5999999999999</v>
      </c>
      <c r="I166" s="220"/>
      <c r="J166" s="221">
        <f>ROUND(I166*H166,2)</f>
        <v>0</v>
      </c>
      <c r="K166" s="217" t="s">
        <v>121</v>
      </c>
      <c r="L166" s="43"/>
      <c r="M166" s="222" t="s">
        <v>19</v>
      </c>
      <c r="N166" s="223" t="s">
        <v>42</v>
      </c>
      <c r="O166" s="83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AR166" s="226" t="s">
        <v>122</v>
      </c>
      <c r="AT166" s="226" t="s">
        <v>117</v>
      </c>
      <c r="AU166" s="226" t="s">
        <v>80</v>
      </c>
      <c r="AY166" s="17" t="s">
        <v>115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7" t="s">
        <v>78</v>
      </c>
      <c r="BK166" s="227">
        <f>ROUND(I166*H166,2)</f>
        <v>0</v>
      </c>
      <c r="BL166" s="17" t="s">
        <v>122</v>
      </c>
      <c r="BM166" s="226" t="s">
        <v>205</v>
      </c>
    </row>
    <row r="167" s="1" customFormat="1">
      <c r="B167" s="38"/>
      <c r="C167" s="39"/>
      <c r="D167" s="228" t="s">
        <v>124</v>
      </c>
      <c r="E167" s="39"/>
      <c r="F167" s="229" t="s">
        <v>206</v>
      </c>
      <c r="G167" s="39"/>
      <c r="H167" s="39"/>
      <c r="I167" s="141"/>
      <c r="J167" s="39"/>
      <c r="K167" s="39"/>
      <c r="L167" s="43"/>
      <c r="M167" s="230"/>
      <c r="N167" s="83"/>
      <c r="O167" s="83"/>
      <c r="P167" s="83"/>
      <c r="Q167" s="83"/>
      <c r="R167" s="83"/>
      <c r="S167" s="83"/>
      <c r="T167" s="84"/>
      <c r="AT167" s="17" t="s">
        <v>124</v>
      </c>
      <c r="AU167" s="17" t="s">
        <v>80</v>
      </c>
    </row>
    <row r="168" s="12" customFormat="1">
      <c r="B168" s="231"/>
      <c r="C168" s="232"/>
      <c r="D168" s="228" t="s">
        <v>126</v>
      </c>
      <c r="E168" s="233" t="s">
        <v>19</v>
      </c>
      <c r="F168" s="234" t="s">
        <v>127</v>
      </c>
      <c r="G168" s="232"/>
      <c r="H168" s="233" t="s">
        <v>19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126</v>
      </c>
      <c r="AU168" s="240" t="s">
        <v>80</v>
      </c>
      <c r="AV168" s="12" t="s">
        <v>78</v>
      </c>
      <c r="AW168" s="12" t="s">
        <v>33</v>
      </c>
      <c r="AX168" s="12" t="s">
        <v>71</v>
      </c>
      <c r="AY168" s="240" t="s">
        <v>115</v>
      </c>
    </row>
    <row r="169" s="12" customFormat="1">
      <c r="B169" s="231"/>
      <c r="C169" s="232"/>
      <c r="D169" s="228" t="s">
        <v>126</v>
      </c>
      <c r="E169" s="233" t="s">
        <v>19</v>
      </c>
      <c r="F169" s="234" t="s">
        <v>153</v>
      </c>
      <c r="G169" s="232"/>
      <c r="H169" s="233" t="s">
        <v>19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126</v>
      </c>
      <c r="AU169" s="240" t="s">
        <v>80</v>
      </c>
      <c r="AV169" s="12" t="s">
        <v>78</v>
      </c>
      <c r="AW169" s="12" t="s">
        <v>33</v>
      </c>
      <c r="AX169" s="12" t="s">
        <v>71</v>
      </c>
      <c r="AY169" s="240" t="s">
        <v>115</v>
      </c>
    </row>
    <row r="170" s="13" customFormat="1">
      <c r="B170" s="241"/>
      <c r="C170" s="242"/>
      <c r="D170" s="228" t="s">
        <v>126</v>
      </c>
      <c r="E170" s="243" t="s">
        <v>19</v>
      </c>
      <c r="F170" s="244" t="s">
        <v>207</v>
      </c>
      <c r="G170" s="242"/>
      <c r="H170" s="245">
        <v>2293.5999999999999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AT170" s="251" t="s">
        <v>126</v>
      </c>
      <c r="AU170" s="251" t="s">
        <v>80</v>
      </c>
      <c r="AV170" s="13" t="s">
        <v>80</v>
      </c>
      <c r="AW170" s="13" t="s">
        <v>33</v>
      </c>
      <c r="AX170" s="13" t="s">
        <v>78</v>
      </c>
      <c r="AY170" s="251" t="s">
        <v>115</v>
      </c>
    </row>
    <row r="171" s="1" customFormat="1" ht="43.2" customHeight="1">
      <c r="B171" s="38"/>
      <c r="C171" s="215" t="s">
        <v>208</v>
      </c>
      <c r="D171" s="215" t="s">
        <v>117</v>
      </c>
      <c r="E171" s="216" t="s">
        <v>209</v>
      </c>
      <c r="F171" s="217" t="s">
        <v>210</v>
      </c>
      <c r="G171" s="218" t="s">
        <v>204</v>
      </c>
      <c r="H171" s="219">
        <v>780.25</v>
      </c>
      <c r="I171" s="220"/>
      <c r="J171" s="221">
        <f>ROUND(I171*H171,2)</f>
        <v>0</v>
      </c>
      <c r="K171" s="217" t="s">
        <v>121</v>
      </c>
      <c r="L171" s="43"/>
      <c r="M171" s="222" t="s">
        <v>19</v>
      </c>
      <c r="N171" s="223" t="s">
        <v>42</v>
      </c>
      <c r="O171" s="83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AR171" s="226" t="s">
        <v>122</v>
      </c>
      <c r="AT171" s="226" t="s">
        <v>117</v>
      </c>
      <c r="AU171" s="226" t="s">
        <v>80</v>
      </c>
      <c r="AY171" s="17" t="s">
        <v>115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7" t="s">
        <v>78</v>
      </c>
      <c r="BK171" s="227">
        <f>ROUND(I171*H171,2)</f>
        <v>0</v>
      </c>
      <c r="BL171" s="17" t="s">
        <v>122</v>
      </c>
      <c r="BM171" s="226" t="s">
        <v>211</v>
      </c>
    </row>
    <row r="172" s="1" customFormat="1">
      <c r="B172" s="38"/>
      <c r="C172" s="39"/>
      <c r="D172" s="228" t="s">
        <v>124</v>
      </c>
      <c r="E172" s="39"/>
      <c r="F172" s="229" t="s">
        <v>212</v>
      </c>
      <c r="G172" s="39"/>
      <c r="H172" s="39"/>
      <c r="I172" s="141"/>
      <c r="J172" s="39"/>
      <c r="K172" s="39"/>
      <c r="L172" s="43"/>
      <c r="M172" s="230"/>
      <c r="N172" s="83"/>
      <c r="O172" s="83"/>
      <c r="P172" s="83"/>
      <c r="Q172" s="83"/>
      <c r="R172" s="83"/>
      <c r="S172" s="83"/>
      <c r="T172" s="84"/>
      <c r="AT172" s="17" t="s">
        <v>124</v>
      </c>
      <c r="AU172" s="17" t="s">
        <v>80</v>
      </c>
    </row>
    <row r="173" s="12" customFormat="1">
      <c r="B173" s="231"/>
      <c r="C173" s="232"/>
      <c r="D173" s="228" t="s">
        <v>126</v>
      </c>
      <c r="E173" s="233" t="s">
        <v>19</v>
      </c>
      <c r="F173" s="234" t="s">
        <v>127</v>
      </c>
      <c r="G173" s="232"/>
      <c r="H173" s="233" t="s">
        <v>19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126</v>
      </c>
      <c r="AU173" s="240" t="s">
        <v>80</v>
      </c>
      <c r="AV173" s="12" t="s">
        <v>78</v>
      </c>
      <c r="AW173" s="12" t="s">
        <v>33</v>
      </c>
      <c r="AX173" s="12" t="s">
        <v>71</v>
      </c>
      <c r="AY173" s="240" t="s">
        <v>115</v>
      </c>
    </row>
    <row r="174" s="12" customFormat="1">
      <c r="B174" s="231"/>
      <c r="C174" s="232"/>
      <c r="D174" s="228" t="s">
        <v>126</v>
      </c>
      <c r="E174" s="233" t="s">
        <v>19</v>
      </c>
      <c r="F174" s="234" t="s">
        <v>153</v>
      </c>
      <c r="G174" s="232"/>
      <c r="H174" s="233" t="s">
        <v>19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126</v>
      </c>
      <c r="AU174" s="240" t="s">
        <v>80</v>
      </c>
      <c r="AV174" s="12" t="s">
        <v>78</v>
      </c>
      <c r="AW174" s="12" t="s">
        <v>33</v>
      </c>
      <c r="AX174" s="12" t="s">
        <v>71</v>
      </c>
      <c r="AY174" s="240" t="s">
        <v>115</v>
      </c>
    </row>
    <row r="175" s="12" customFormat="1">
      <c r="B175" s="231"/>
      <c r="C175" s="232"/>
      <c r="D175" s="228" t="s">
        <v>126</v>
      </c>
      <c r="E175" s="233" t="s">
        <v>19</v>
      </c>
      <c r="F175" s="234" t="s">
        <v>213</v>
      </c>
      <c r="G175" s="232"/>
      <c r="H175" s="233" t="s">
        <v>19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126</v>
      </c>
      <c r="AU175" s="240" t="s">
        <v>80</v>
      </c>
      <c r="AV175" s="12" t="s">
        <v>78</v>
      </c>
      <c r="AW175" s="12" t="s">
        <v>33</v>
      </c>
      <c r="AX175" s="12" t="s">
        <v>71</v>
      </c>
      <c r="AY175" s="240" t="s">
        <v>115</v>
      </c>
    </row>
    <row r="176" s="13" customFormat="1">
      <c r="B176" s="241"/>
      <c r="C176" s="242"/>
      <c r="D176" s="228" t="s">
        <v>126</v>
      </c>
      <c r="E176" s="243" t="s">
        <v>19</v>
      </c>
      <c r="F176" s="244" t="s">
        <v>214</v>
      </c>
      <c r="G176" s="242"/>
      <c r="H176" s="245">
        <v>780.25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AT176" s="251" t="s">
        <v>126</v>
      </c>
      <c r="AU176" s="251" t="s">
        <v>80</v>
      </c>
      <c r="AV176" s="13" t="s">
        <v>80</v>
      </c>
      <c r="AW176" s="13" t="s">
        <v>33</v>
      </c>
      <c r="AX176" s="13" t="s">
        <v>78</v>
      </c>
      <c r="AY176" s="251" t="s">
        <v>115</v>
      </c>
    </row>
    <row r="177" s="1" customFormat="1" ht="54" customHeight="1">
      <c r="B177" s="38"/>
      <c r="C177" s="215" t="s">
        <v>215</v>
      </c>
      <c r="D177" s="215" t="s">
        <v>117</v>
      </c>
      <c r="E177" s="216" t="s">
        <v>216</v>
      </c>
      <c r="F177" s="217" t="s">
        <v>217</v>
      </c>
      <c r="G177" s="218" t="s">
        <v>204</v>
      </c>
      <c r="H177" s="219">
        <v>2293</v>
      </c>
      <c r="I177" s="220"/>
      <c r="J177" s="221">
        <f>ROUND(I177*H177,2)</f>
        <v>0</v>
      </c>
      <c r="K177" s="217" t="s">
        <v>121</v>
      </c>
      <c r="L177" s="43"/>
      <c r="M177" s="222" t="s">
        <v>19</v>
      </c>
      <c r="N177" s="223" t="s">
        <v>42</v>
      </c>
      <c r="O177" s="83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AR177" s="226" t="s">
        <v>122</v>
      </c>
      <c r="AT177" s="226" t="s">
        <v>117</v>
      </c>
      <c r="AU177" s="226" t="s">
        <v>80</v>
      </c>
      <c r="AY177" s="17" t="s">
        <v>115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7" t="s">
        <v>78</v>
      </c>
      <c r="BK177" s="227">
        <f>ROUND(I177*H177,2)</f>
        <v>0</v>
      </c>
      <c r="BL177" s="17" t="s">
        <v>122</v>
      </c>
      <c r="BM177" s="226" t="s">
        <v>218</v>
      </c>
    </row>
    <row r="178" s="1" customFormat="1">
      <c r="B178" s="38"/>
      <c r="C178" s="39"/>
      <c r="D178" s="228" t="s">
        <v>124</v>
      </c>
      <c r="E178" s="39"/>
      <c r="F178" s="229" t="s">
        <v>219</v>
      </c>
      <c r="G178" s="39"/>
      <c r="H178" s="39"/>
      <c r="I178" s="141"/>
      <c r="J178" s="39"/>
      <c r="K178" s="39"/>
      <c r="L178" s="43"/>
      <c r="M178" s="230"/>
      <c r="N178" s="83"/>
      <c r="O178" s="83"/>
      <c r="P178" s="83"/>
      <c r="Q178" s="83"/>
      <c r="R178" s="83"/>
      <c r="S178" s="83"/>
      <c r="T178" s="84"/>
      <c r="AT178" s="17" t="s">
        <v>124</v>
      </c>
      <c r="AU178" s="17" t="s">
        <v>80</v>
      </c>
    </row>
    <row r="179" s="12" customFormat="1">
      <c r="B179" s="231"/>
      <c r="C179" s="232"/>
      <c r="D179" s="228" t="s">
        <v>126</v>
      </c>
      <c r="E179" s="233" t="s">
        <v>19</v>
      </c>
      <c r="F179" s="234" t="s">
        <v>127</v>
      </c>
      <c r="G179" s="232"/>
      <c r="H179" s="233" t="s">
        <v>19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126</v>
      </c>
      <c r="AU179" s="240" t="s">
        <v>80</v>
      </c>
      <c r="AV179" s="12" t="s">
        <v>78</v>
      </c>
      <c r="AW179" s="12" t="s">
        <v>33</v>
      </c>
      <c r="AX179" s="12" t="s">
        <v>71</v>
      </c>
      <c r="AY179" s="240" t="s">
        <v>115</v>
      </c>
    </row>
    <row r="180" s="12" customFormat="1">
      <c r="B180" s="231"/>
      <c r="C180" s="232"/>
      <c r="D180" s="228" t="s">
        <v>126</v>
      </c>
      <c r="E180" s="233" t="s">
        <v>19</v>
      </c>
      <c r="F180" s="234" t="s">
        <v>153</v>
      </c>
      <c r="G180" s="232"/>
      <c r="H180" s="233" t="s">
        <v>19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126</v>
      </c>
      <c r="AU180" s="240" t="s">
        <v>80</v>
      </c>
      <c r="AV180" s="12" t="s">
        <v>78</v>
      </c>
      <c r="AW180" s="12" t="s">
        <v>33</v>
      </c>
      <c r="AX180" s="12" t="s">
        <v>71</v>
      </c>
      <c r="AY180" s="240" t="s">
        <v>115</v>
      </c>
    </row>
    <row r="181" s="13" customFormat="1">
      <c r="B181" s="241"/>
      <c r="C181" s="242"/>
      <c r="D181" s="228" t="s">
        <v>126</v>
      </c>
      <c r="E181" s="243" t="s">
        <v>19</v>
      </c>
      <c r="F181" s="244" t="s">
        <v>220</v>
      </c>
      <c r="G181" s="242"/>
      <c r="H181" s="245">
        <v>2293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AT181" s="251" t="s">
        <v>126</v>
      </c>
      <c r="AU181" s="251" t="s">
        <v>80</v>
      </c>
      <c r="AV181" s="13" t="s">
        <v>80</v>
      </c>
      <c r="AW181" s="13" t="s">
        <v>33</v>
      </c>
      <c r="AX181" s="13" t="s">
        <v>78</v>
      </c>
      <c r="AY181" s="251" t="s">
        <v>115</v>
      </c>
    </row>
    <row r="182" s="1" customFormat="1" ht="54" customHeight="1">
      <c r="B182" s="38"/>
      <c r="C182" s="215" t="s">
        <v>221</v>
      </c>
      <c r="D182" s="215" t="s">
        <v>117</v>
      </c>
      <c r="E182" s="216" t="s">
        <v>222</v>
      </c>
      <c r="F182" s="217" t="s">
        <v>223</v>
      </c>
      <c r="G182" s="218" t="s">
        <v>204</v>
      </c>
      <c r="H182" s="219">
        <v>780.25</v>
      </c>
      <c r="I182" s="220"/>
      <c r="J182" s="221">
        <f>ROUND(I182*H182,2)</f>
        <v>0</v>
      </c>
      <c r="K182" s="217" t="s">
        <v>224</v>
      </c>
      <c r="L182" s="43"/>
      <c r="M182" s="222" t="s">
        <v>19</v>
      </c>
      <c r="N182" s="223" t="s">
        <v>42</v>
      </c>
      <c r="O182" s="83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AR182" s="226" t="s">
        <v>122</v>
      </c>
      <c r="AT182" s="226" t="s">
        <v>117</v>
      </c>
      <c r="AU182" s="226" t="s">
        <v>80</v>
      </c>
      <c r="AY182" s="17" t="s">
        <v>115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7" t="s">
        <v>78</v>
      </c>
      <c r="BK182" s="227">
        <f>ROUND(I182*H182,2)</f>
        <v>0</v>
      </c>
      <c r="BL182" s="17" t="s">
        <v>122</v>
      </c>
      <c r="BM182" s="226" t="s">
        <v>225</v>
      </c>
    </row>
    <row r="183" s="1" customFormat="1">
      <c r="B183" s="38"/>
      <c r="C183" s="39"/>
      <c r="D183" s="228" t="s">
        <v>124</v>
      </c>
      <c r="E183" s="39"/>
      <c r="F183" s="229" t="s">
        <v>219</v>
      </c>
      <c r="G183" s="39"/>
      <c r="H183" s="39"/>
      <c r="I183" s="141"/>
      <c r="J183" s="39"/>
      <c r="K183" s="39"/>
      <c r="L183" s="43"/>
      <c r="M183" s="230"/>
      <c r="N183" s="83"/>
      <c r="O183" s="83"/>
      <c r="P183" s="83"/>
      <c r="Q183" s="83"/>
      <c r="R183" s="83"/>
      <c r="S183" s="83"/>
      <c r="T183" s="84"/>
      <c r="AT183" s="17" t="s">
        <v>124</v>
      </c>
      <c r="AU183" s="17" t="s">
        <v>80</v>
      </c>
    </row>
    <row r="184" s="12" customFormat="1">
      <c r="B184" s="231"/>
      <c r="C184" s="232"/>
      <c r="D184" s="228" t="s">
        <v>126</v>
      </c>
      <c r="E184" s="233" t="s">
        <v>19</v>
      </c>
      <c r="F184" s="234" t="s">
        <v>127</v>
      </c>
      <c r="G184" s="232"/>
      <c r="H184" s="233" t="s">
        <v>19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126</v>
      </c>
      <c r="AU184" s="240" t="s">
        <v>80</v>
      </c>
      <c r="AV184" s="12" t="s">
        <v>78</v>
      </c>
      <c r="AW184" s="12" t="s">
        <v>33</v>
      </c>
      <c r="AX184" s="12" t="s">
        <v>71</v>
      </c>
      <c r="AY184" s="240" t="s">
        <v>115</v>
      </c>
    </row>
    <row r="185" s="12" customFormat="1">
      <c r="B185" s="231"/>
      <c r="C185" s="232"/>
      <c r="D185" s="228" t="s">
        <v>126</v>
      </c>
      <c r="E185" s="233" t="s">
        <v>19</v>
      </c>
      <c r="F185" s="234" t="s">
        <v>153</v>
      </c>
      <c r="G185" s="232"/>
      <c r="H185" s="233" t="s">
        <v>19</v>
      </c>
      <c r="I185" s="235"/>
      <c r="J185" s="232"/>
      <c r="K185" s="232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126</v>
      </c>
      <c r="AU185" s="240" t="s">
        <v>80</v>
      </c>
      <c r="AV185" s="12" t="s">
        <v>78</v>
      </c>
      <c r="AW185" s="12" t="s">
        <v>33</v>
      </c>
      <c r="AX185" s="12" t="s">
        <v>71</v>
      </c>
      <c r="AY185" s="240" t="s">
        <v>115</v>
      </c>
    </row>
    <row r="186" s="13" customFormat="1">
      <c r="B186" s="241"/>
      <c r="C186" s="242"/>
      <c r="D186" s="228" t="s">
        <v>126</v>
      </c>
      <c r="E186" s="243" t="s">
        <v>19</v>
      </c>
      <c r="F186" s="244" t="s">
        <v>214</v>
      </c>
      <c r="G186" s="242"/>
      <c r="H186" s="245">
        <v>780.25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126</v>
      </c>
      <c r="AU186" s="251" t="s">
        <v>80</v>
      </c>
      <c r="AV186" s="13" t="s">
        <v>80</v>
      </c>
      <c r="AW186" s="13" t="s">
        <v>33</v>
      </c>
      <c r="AX186" s="13" t="s">
        <v>78</v>
      </c>
      <c r="AY186" s="251" t="s">
        <v>115</v>
      </c>
    </row>
    <row r="187" s="1" customFormat="1" ht="64.8" customHeight="1">
      <c r="B187" s="38"/>
      <c r="C187" s="215" t="s">
        <v>226</v>
      </c>
      <c r="D187" s="215" t="s">
        <v>117</v>
      </c>
      <c r="E187" s="216" t="s">
        <v>227</v>
      </c>
      <c r="F187" s="217" t="s">
        <v>228</v>
      </c>
      <c r="G187" s="218" t="s">
        <v>204</v>
      </c>
      <c r="H187" s="219">
        <v>3121</v>
      </c>
      <c r="I187" s="220"/>
      <c r="J187" s="221">
        <f>ROUND(I187*H187,2)</f>
        <v>0</v>
      </c>
      <c r="K187" s="217" t="s">
        <v>224</v>
      </c>
      <c r="L187" s="43"/>
      <c r="M187" s="222" t="s">
        <v>19</v>
      </c>
      <c r="N187" s="223" t="s">
        <v>42</v>
      </c>
      <c r="O187" s="83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AR187" s="226" t="s">
        <v>122</v>
      </c>
      <c r="AT187" s="226" t="s">
        <v>117</v>
      </c>
      <c r="AU187" s="226" t="s">
        <v>80</v>
      </c>
      <c r="AY187" s="17" t="s">
        <v>115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7" t="s">
        <v>78</v>
      </c>
      <c r="BK187" s="227">
        <f>ROUND(I187*H187,2)</f>
        <v>0</v>
      </c>
      <c r="BL187" s="17" t="s">
        <v>122</v>
      </c>
      <c r="BM187" s="226" t="s">
        <v>229</v>
      </c>
    </row>
    <row r="188" s="1" customFormat="1">
      <c r="B188" s="38"/>
      <c r="C188" s="39"/>
      <c r="D188" s="228" t="s">
        <v>124</v>
      </c>
      <c r="E188" s="39"/>
      <c r="F188" s="229" t="s">
        <v>219</v>
      </c>
      <c r="G188" s="39"/>
      <c r="H188" s="39"/>
      <c r="I188" s="141"/>
      <c r="J188" s="39"/>
      <c r="K188" s="39"/>
      <c r="L188" s="43"/>
      <c r="M188" s="230"/>
      <c r="N188" s="83"/>
      <c r="O188" s="83"/>
      <c r="P188" s="83"/>
      <c r="Q188" s="83"/>
      <c r="R188" s="83"/>
      <c r="S188" s="83"/>
      <c r="T188" s="84"/>
      <c r="AT188" s="17" t="s">
        <v>124</v>
      </c>
      <c r="AU188" s="17" t="s">
        <v>80</v>
      </c>
    </row>
    <row r="189" s="13" customFormat="1">
      <c r="B189" s="241"/>
      <c r="C189" s="242"/>
      <c r="D189" s="228" t="s">
        <v>126</v>
      </c>
      <c r="E189" s="242"/>
      <c r="F189" s="244" t="s">
        <v>230</v>
      </c>
      <c r="G189" s="242"/>
      <c r="H189" s="245">
        <v>3121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AT189" s="251" t="s">
        <v>126</v>
      </c>
      <c r="AU189" s="251" t="s">
        <v>80</v>
      </c>
      <c r="AV189" s="13" t="s">
        <v>80</v>
      </c>
      <c r="AW189" s="13" t="s">
        <v>4</v>
      </c>
      <c r="AX189" s="13" t="s">
        <v>78</v>
      </c>
      <c r="AY189" s="251" t="s">
        <v>115</v>
      </c>
    </row>
    <row r="190" s="1" customFormat="1" ht="14.4" customHeight="1">
      <c r="B190" s="38"/>
      <c r="C190" s="215" t="s">
        <v>7</v>
      </c>
      <c r="D190" s="215" t="s">
        <v>117</v>
      </c>
      <c r="E190" s="216" t="s">
        <v>231</v>
      </c>
      <c r="F190" s="217" t="s">
        <v>232</v>
      </c>
      <c r="G190" s="218" t="s">
        <v>204</v>
      </c>
      <c r="H190" s="219">
        <v>2293.5999999999999</v>
      </c>
      <c r="I190" s="220"/>
      <c r="J190" s="221">
        <f>ROUND(I190*H190,2)</f>
        <v>0</v>
      </c>
      <c r="K190" s="217" t="s">
        <v>121</v>
      </c>
      <c r="L190" s="43"/>
      <c r="M190" s="222" t="s">
        <v>19</v>
      </c>
      <c r="N190" s="223" t="s">
        <v>42</v>
      </c>
      <c r="O190" s="83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AR190" s="226" t="s">
        <v>122</v>
      </c>
      <c r="AT190" s="226" t="s">
        <v>117</v>
      </c>
      <c r="AU190" s="226" t="s">
        <v>80</v>
      </c>
      <c r="AY190" s="17" t="s">
        <v>115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7" t="s">
        <v>78</v>
      </c>
      <c r="BK190" s="227">
        <f>ROUND(I190*H190,2)</f>
        <v>0</v>
      </c>
      <c r="BL190" s="17" t="s">
        <v>122</v>
      </c>
      <c r="BM190" s="226" t="s">
        <v>233</v>
      </c>
    </row>
    <row r="191" s="1" customFormat="1">
      <c r="B191" s="38"/>
      <c r="C191" s="39"/>
      <c r="D191" s="228" t="s">
        <v>124</v>
      </c>
      <c r="E191" s="39"/>
      <c r="F191" s="263" t="s">
        <v>234</v>
      </c>
      <c r="G191" s="39"/>
      <c r="H191" s="39"/>
      <c r="I191" s="141"/>
      <c r="J191" s="39"/>
      <c r="K191" s="39"/>
      <c r="L191" s="43"/>
      <c r="M191" s="230"/>
      <c r="N191" s="83"/>
      <c r="O191" s="83"/>
      <c r="P191" s="83"/>
      <c r="Q191" s="83"/>
      <c r="R191" s="83"/>
      <c r="S191" s="83"/>
      <c r="T191" s="84"/>
      <c r="AT191" s="17" t="s">
        <v>124</v>
      </c>
      <c r="AU191" s="17" t="s">
        <v>80</v>
      </c>
    </row>
    <row r="192" s="13" customFormat="1">
      <c r="B192" s="241"/>
      <c r="C192" s="242"/>
      <c r="D192" s="228" t="s">
        <v>126</v>
      </c>
      <c r="E192" s="243" t="s">
        <v>19</v>
      </c>
      <c r="F192" s="244" t="s">
        <v>235</v>
      </c>
      <c r="G192" s="242"/>
      <c r="H192" s="245">
        <v>2293.5999999999999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AT192" s="251" t="s">
        <v>126</v>
      </c>
      <c r="AU192" s="251" t="s">
        <v>80</v>
      </c>
      <c r="AV192" s="13" t="s">
        <v>80</v>
      </c>
      <c r="AW192" s="13" t="s">
        <v>33</v>
      </c>
      <c r="AX192" s="13" t="s">
        <v>78</v>
      </c>
      <c r="AY192" s="251" t="s">
        <v>115</v>
      </c>
    </row>
    <row r="193" s="1" customFormat="1" ht="32.4" customHeight="1">
      <c r="B193" s="38"/>
      <c r="C193" s="215" t="s">
        <v>236</v>
      </c>
      <c r="D193" s="215" t="s">
        <v>117</v>
      </c>
      <c r="E193" s="216" t="s">
        <v>237</v>
      </c>
      <c r="F193" s="217" t="s">
        <v>238</v>
      </c>
      <c r="G193" s="218" t="s">
        <v>239</v>
      </c>
      <c r="H193" s="219">
        <v>1248.4000000000001</v>
      </c>
      <c r="I193" s="220"/>
      <c r="J193" s="221">
        <f>ROUND(I193*H193,2)</f>
        <v>0</v>
      </c>
      <c r="K193" s="217" t="s">
        <v>19</v>
      </c>
      <c r="L193" s="43"/>
      <c r="M193" s="222" t="s">
        <v>19</v>
      </c>
      <c r="N193" s="223" t="s">
        <v>42</v>
      </c>
      <c r="O193" s="83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AR193" s="226" t="s">
        <v>122</v>
      </c>
      <c r="AT193" s="226" t="s">
        <v>117</v>
      </c>
      <c r="AU193" s="226" t="s">
        <v>80</v>
      </c>
      <c r="AY193" s="17" t="s">
        <v>115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7" t="s">
        <v>78</v>
      </c>
      <c r="BK193" s="227">
        <f>ROUND(I193*H193,2)</f>
        <v>0</v>
      </c>
      <c r="BL193" s="17" t="s">
        <v>122</v>
      </c>
      <c r="BM193" s="226" t="s">
        <v>240</v>
      </c>
    </row>
    <row r="194" s="1" customFormat="1">
      <c r="B194" s="38"/>
      <c r="C194" s="39"/>
      <c r="D194" s="228" t="s">
        <v>124</v>
      </c>
      <c r="E194" s="39"/>
      <c r="F194" s="229" t="s">
        <v>241</v>
      </c>
      <c r="G194" s="39"/>
      <c r="H194" s="39"/>
      <c r="I194" s="141"/>
      <c r="J194" s="39"/>
      <c r="K194" s="39"/>
      <c r="L194" s="43"/>
      <c r="M194" s="230"/>
      <c r="N194" s="83"/>
      <c r="O194" s="83"/>
      <c r="P194" s="83"/>
      <c r="Q194" s="83"/>
      <c r="R194" s="83"/>
      <c r="S194" s="83"/>
      <c r="T194" s="84"/>
      <c r="AT194" s="17" t="s">
        <v>124</v>
      </c>
      <c r="AU194" s="17" t="s">
        <v>80</v>
      </c>
    </row>
    <row r="195" s="13" customFormat="1">
      <c r="B195" s="241"/>
      <c r="C195" s="242"/>
      <c r="D195" s="228" t="s">
        <v>126</v>
      </c>
      <c r="E195" s="242"/>
      <c r="F195" s="244" t="s">
        <v>242</v>
      </c>
      <c r="G195" s="242"/>
      <c r="H195" s="245">
        <v>1248.4000000000001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AT195" s="251" t="s">
        <v>126</v>
      </c>
      <c r="AU195" s="251" t="s">
        <v>80</v>
      </c>
      <c r="AV195" s="13" t="s">
        <v>80</v>
      </c>
      <c r="AW195" s="13" t="s">
        <v>4</v>
      </c>
      <c r="AX195" s="13" t="s">
        <v>78</v>
      </c>
      <c r="AY195" s="251" t="s">
        <v>115</v>
      </c>
    </row>
    <row r="196" s="11" customFormat="1" ht="22.8" customHeight="1">
      <c r="B196" s="199"/>
      <c r="C196" s="200"/>
      <c r="D196" s="201" t="s">
        <v>70</v>
      </c>
      <c r="E196" s="213" t="s">
        <v>243</v>
      </c>
      <c r="F196" s="213" t="s">
        <v>244</v>
      </c>
      <c r="G196" s="200"/>
      <c r="H196" s="200"/>
      <c r="I196" s="203"/>
      <c r="J196" s="214">
        <f>BK196</f>
        <v>0</v>
      </c>
      <c r="K196" s="200"/>
      <c r="L196" s="205"/>
      <c r="M196" s="206"/>
      <c r="N196" s="207"/>
      <c r="O196" s="207"/>
      <c r="P196" s="208">
        <f>SUM(P197:P200)</f>
        <v>0</v>
      </c>
      <c r="Q196" s="207"/>
      <c r="R196" s="208">
        <f>SUM(R197:R200)</f>
        <v>0</v>
      </c>
      <c r="S196" s="207"/>
      <c r="T196" s="209">
        <f>SUM(T197:T200)</f>
        <v>0</v>
      </c>
      <c r="AR196" s="210" t="s">
        <v>78</v>
      </c>
      <c r="AT196" s="211" t="s">
        <v>70</v>
      </c>
      <c r="AU196" s="211" t="s">
        <v>78</v>
      </c>
      <c r="AY196" s="210" t="s">
        <v>115</v>
      </c>
      <c r="BK196" s="212">
        <f>SUM(BK197:BK200)</f>
        <v>0</v>
      </c>
    </row>
    <row r="197" s="1" customFormat="1" ht="32.4" customHeight="1">
      <c r="B197" s="38"/>
      <c r="C197" s="215" t="s">
        <v>245</v>
      </c>
      <c r="D197" s="215" t="s">
        <v>117</v>
      </c>
      <c r="E197" s="216" t="s">
        <v>243</v>
      </c>
      <c r="F197" s="217" t="s">
        <v>246</v>
      </c>
      <c r="G197" s="218" t="s">
        <v>150</v>
      </c>
      <c r="H197" s="219">
        <v>255</v>
      </c>
      <c r="I197" s="220"/>
      <c r="J197" s="221">
        <f>ROUND(I197*H197,2)</f>
        <v>0</v>
      </c>
      <c r="K197" s="217" t="s">
        <v>19</v>
      </c>
      <c r="L197" s="43"/>
      <c r="M197" s="222" t="s">
        <v>19</v>
      </c>
      <c r="N197" s="223" t="s">
        <v>42</v>
      </c>
      <c r="O197" s="83"/>
      <c r="P197" s="224">
        <f>O197*H197</f>
        <v>0</v>
      </c>
      <c r="Q197" s="224">
        <v>0</v>
      </c>
      <c r="R197" s="224">
        <f>Q197*H197</f>
        <v>0</v>
      </c>
      <c r="S197" s="224">
        <v>0</v>
      </c>
      <c r="T197" s="225">
        <f>S197*H197</f>
        <v>0</v>
      </c>
      <c r="AR197" s="226" t="s">
        <v>122</v>
      </c>
      <c r="AT197" s="226" t="s">
        <v>117</v>
      </c>
      <c r="AU197" s="226" t="s">
        <v>80</v>
      </c>
      <c r="AY197" s="17" t="s">
        <v>115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7" t="s">
        <v>78</v>
      </c>
      <c r="BK197" s="227">
        <f>ROUND(I197*H197,2)</f>
        <v>0</v>
      </c>
      <c r="BL197" s="17" t="s">
        <v>122</v>
      </c>
      <c r="BM197" s="226" t="s">
        <v>247</v>
      </c>
    </row>
    <row r="198" s="12" customFormat="1">
      <c r="B198" s="231"/>
      <c r="C198" s="232"/>
      <c r="D198" s="228" t="s">
        <v>126</v>
      </c>
      <c r="E198" s="233" t="s">
        <v>19</v>
      </c>
      <c r="F198" s="234" t="s">
        <v>127</v>
      </c>
      <c r="G198" s="232"/>
      <c r="H198" s="233" t="s">
        <v>19</v>
      </c>
      <c r="I198" s="235"/>
      <c r="J198" s="232"/>
      <c r="K198" s="232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126</v>
      </c>
      <c r="AU198" s="240" t="s">
        <v>80</v>
      </c>
      <c r="AV198" s="12" t="s">
        <v>78</v>
      </c>
      <c r="AW198" s="12" t="s">
        <v>33</v>
      </c>
      <c r="AX198" s="12" t="s">
        <v>71</v>
      </c>
      <c r="AY198" s="240" t="s">
        <v>115</v>
      </c>
    </row>
    <row r="199" s="12" customFormat="1">
      <c r="B199" s="231"/>
      <c r="C199" s="232"/>
      <c r="D199" s="228" t="s">
        <v>126</v>
      </c>
      <c r="E199" s="233" t="s">
        <v>19</v>
      </c>
      <c r="F199" s="234" t="s">
        <v>153</v>
      </c>
      <c r="G199" s="232"/>
      <c r="H199" s="233" t="s">
        <v>19</v>
      </c>
      <c r="I199" s="235"/>
      <c r="J199" s="232"/>
      <c r="K199" s="232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126</v>
      </c>
      <c r="AU199" s="240" t="s">
        <v>80</v>
      </c>
      <c r="AV199" s="12" t="s">
        <v>78</v>
      </c>
      <c r="AW199" s="12" t="s">
        <v>33</v>
      </c>
      <c r="AX199" s="12" t="s">
        <v>71</v>
      </c>
      <c r="AY199" s="240" t="s">
        <v>115</v>
      </c>
    </row>
    <row r="200" s="13" customFormat="1">
      <c r="B200" s="241"/>
      <c r="C200" s="242"/>
      <c r="D200" s="228" t="s">
        <v>126</v>
      </c>
      <c r="E200" s="243" t="s">
        <v>19</v>
      </c>
      <c r="F200" s="244" t="s">
        <v>248</v>
      </c>
      <c r="G200" s="242"/>
      <c r="H200" s="245">
        <v>255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126</v>
      </c>
      <c r="AU200" s="251" t="s">
        <v>80</v>
      </c>
      <c r="AV200" s="13" t="s">
        <v>80</v>
      </c>
      <c r="AW200" s="13" t="s">
        <v>33</v>
      </c>
      <c r="AX200" s="13" t="s">
        <v>78</v>
      </c>
      <c r="AY200" s="251" t="s">
        <v>115</v>
      </c>
    </row>
    <row r="201" s="11" customFormat="1" ht="22.8" customHeight="1">
      <c r="B201" s="199"/>
      <c r="C201" s="200"/>
      <c r="D201" s="201" t="s">
        <v>70</v>
      </c>
      <c r="E201" s="213" t="s">
        <v>166</v>
      </c>
      <c r="F201" s="213" t="s">
        <v>249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SUM(P202:P224)</f>
        <v>0</v>
      </c>
      <c r="Q201" s="207"/>
      <c r="R201" s="208">
        <f>SUM(R202:R224)</f>
        <v>0</v>
      </c>
      <c r="S201" s="207"/>
      <c r="T201" s="209">
        <f>SUM(T202:T224)</f>
        <v>1361.9855</v>
      </c>
      <c r="AR201" s="210" t="s">
        <v>78</v>
      </c>
      <c r="AT201" s="211" t="s">
        <v>70</v>
      </c>
      <c r="AU201" s="211" t="s">
        <v>78</v>
      </c>
      <c r="AY201" s="210" t="s">
        <v>115</v>
      </c>
      <c r="BK201" s="212">
        <f>SUM(BK202:BK224)</f>
        <v>0</v>
      </c>
    </row>
    <row r="202" s="1" customFormat="1" ht="32.4" customHeight="1">
      <c r="B202" s="38"/>
      <c r="C202" s="215" t="s">
        <v>250</v>
      </c>
      <c r="D202" s="215" t="s">
        <v>117</v>
      </c>
      <c r="E202" s="216" t="s">
        <v>251</v>
      </c>
      <c r="F202" s="217" t="s">
        <v>252</v>
      </c>
      <c r="G202" s="218" t="s">
        <v>120</v>
      </c>
      <c r="H202" s="219">
        <v>102</v>
      </c>
      <c r="I202" s="220"/>
      <c r="J202" s="221">
        <f>ROUND(I202*H202,2)</f>
        <v>0</v>
      </c>
      <c r="K202" s="217" t="s">
        <v>121</v>
      </c>
      <c r="L202" s="43"/>
      <c r="M202" s="222" t="s">
        <v>19</v>
      </c>
      <c r="N202" s="223" t="s">
        <v>42</v>
      </c>
      <c r="O202" s="83"/>
      <c r="P202" s="224">
        <f>O202*H202</f>
        <v>0</v>
      </c>
      <c r="Q202" s="224">
        <v>0</v>
      </c>
      <c r="R202" s="224">
        <f>Q202*H202</f>
        <v>0</v>
      </c>
      <c r="S202" s="224">
        <v>0.065699999999999995</v>
      </c>
      <c r="T202" s="225">
        <f>S202*H202</f>
        <v>6.7013999999999996</v>
      </c>
      <c r="AR202" s="226" t="s">
        <v>122</v>
      </c>
      <c r="AT202" s="226" t="s">
        <v>117</v>
      </c>
      <c r="AU202" s="226" t="s">
        <v>80</v>
      </c>
      <c r="AY202" s="17" t="s">
        <v>115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7" t="s">
        <v>78</v>
      </c>
      <c r="BK202" s="227">
        <f>ROUND(I202*H202,2)</f>
        <v>0</v>
      </c>
      <c r="BL202" s="17" t="s">
        <v>122</v>
      </c>
      <c r="BM202" s="226" t="s">
        <v>253</v>
      </c>
    </row>
    <row r="203" s="1" customFormat="1">
      <c r="B203" s="38"/>
      <c r="C203" s="39"/>
      <c r="D203" s="228" t="s">
        <v>124</v>
      </c>
      <c r="E203" s="39"/>
      <c r="F203" s="229" t="s">
        <v>254</v>
      </c>
      <c r="G203" s="39"/>
      <c r="H203" s="39"/>
      <c r="I203" s="141"/>
      <c r="J203" s="39"/>
      <c r="K203" s="39"/>
      <c r="L203" s="43"/>
      <c r="M203" s="230"/>
      <c r="N203" s="83"/>
      <c r="O203" s="83"/>
      <c r="P203" s="83"/>
      <c r="Q203" s="83"/>
      <c r="R203" s="83"/>
      <c r="S203" s="83"/>
      <c r="T203" s="84"/>
      <c r="AT203" s="17" t="s">
        <v>124</v>
      </c>
      <c r="AU203" s="17" t="s">
        <v>80</v>
      </c>
    </row>
    <row r="204" s="12" customFormat="1">
      <c r="B204" s="231"/>
      <c r="C204" s="232"/>
      <c r="D204" s="228" t="s">
        <v>126</v>
      </c>
      <c r="E204" s="233" t="s">
        <v>19</v>
      </c>
      <c r="F204" s="234" t="s">
        <v>127</v>
      </c>
      <c r="G204" s="232"/>
      <c r="H204" s="233" t="s">
        <v>19</v>
      </c>
      <c r="I204" s="235"/>
      <c r="J204" s="232"/>
      <c r="K204" s="232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126</v>
      </c>
      <c r="AU204" s="240" t="s">
        <v>80</v>
      </c>
      <c r="AV204" s="12" t="s">
        <v>78</v>
      </c>
      <c r="AW204" s="12" t="s">
        <v>33</v>
      </c>
      <c r="AX204" s="12" t="s">
        <v>71</v>
      </c>
      <c r="AY204" s="240" t="s">
        <v>115</v>
      </c>
    </row>
    <row r="205" s="12" customFormat="1">
      <c r="B205" s="231"/>
      <c r="C205" s="232"/>
      <c r="D205" s="228" t="s">
        <v>126</v>
      </c>
      <c r="E205" s="233" t="s">
        <v>19</v>
      </c>
      <c r="F205" s="234" t="s">
        <v>153</v>
      </c>
      <c r="G205" s="232"/>
      <c r="H205" s="233" t="s">
        <v>19</v>
      </c>
      <c r="I205" s="235"/>
      <c r="J205" s="232"/>
      <c r="K205" s="232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126</v>
      </c>
      <c r="AU205" s="240" t="s">
        <v>80</v>
      </c>
      <c r="AV205" s="12" t="s">
        <v>78</v>
      </c>
      <c r="AW205" s="12" t="s">
        <v>33</v>
      </c>
      <c r="AX205" s="12" t="s">
        <v>71</v>
      </c>
      <c r="AY205" s="240" t="s">
        <v>115</v>
      </c>
    </row>
    <row r="206" s="13" customFormat="1">
      <c r="B206" s="241"/>
      <c r="C206" s="242"/>
      <c r="D206" s="228" t="s">
        <v>126</v>
      </c>
      <c r="E206" s="243" t="s">
        <v>19</v>
      </c>
      <c r="F206" s="244" t="s">
        <v>255</v>
      </c>
      <c r="G206" s="242"/>
      <c r="H206" s="245">
        <v>102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AT206" s="251" t="s">
        <v>126</v>
      </c>
      <c r="AU206" s="251" t="s">
        <v>80</v>
      </c>
      <c r="AV206" s="13" t="s">
        <v>80</v>
      </c>
      <c r="AW206" s="13" t="s">
        <v>33</v>
      </c>
      <c r="AX206" s="13" t="s">
        <v>78</v>
      </c>
      <c r="AY206" s="251" t="s">
        <v>115</v>
      </c>
    </row>
    <row r="207" s="1" customFormat="1" ht="21.6" customHeight="1">
      <c r="B207" s="38"/>
      <c r="C207" s="215" t="s">
        <v>256</v>
      </c>
      <c r="D207" s="215" t="s">
        <v>117</v>
      </c>
      <c r="E207" s="216" t="s">
        <v>257</v>
      </c>
      <c r="F207" s="217" t="s">
        <v>258</v>
      </c>
      <c r="G207" s="218" t="s">
        <v>188</v>
      </c>
      <c r="H207" s="219">
        <v>295</v>
      </c>
      <c r="I207" s="220"/>
      <c r="J207" s="221">
        <f>ROUND(I207*H207,2)</f>
        <v>0</v>
      </c>
      <c r="K207" s="217" t="s">
        <v>121</v>
      </c>
      <c r="L207" s="43"/>
      <c r="M207" s="222" t="s">
        <v>19</v>
      </c>
      <c r="N207" s="223" t="s">
        <v>42</v>
      </c>
      <c r="O207" s="83"/>
      <c r="P207" s="224">
        <f>O207*H207</f>
        <v>0</v>
      </c>
      <c r="Q207" s="224">
        <v>0</v>
      </c>
      <c r="R207" s="224">
        <f>Q207*H207</f>
        <v>0</v>
      </c>
      <c r="S207" s="224">
        <v>0.00198</v>
      </c>
      <c r="T207" s="225">
        <f>S207*H207</f>
        <v>0.58409999999999995</v>
      </c>
      <c r="AR207" s="226" t="s">
        <v>122</v>
      </c>
      <c r="AT207" s="226" t="s">
        <v>117</v>
      </c>
      <c r="AU207" s="226" t="s">
        <v>80</v>
      </c>
      <c r="AY207" s="17" t="s">
        <v>115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7" t="s">
        <v>78</v>
      </c>
      <c r="BK207" s="227">
        <f>ROUND(I207*H207,2)</f>
        <v>0</v>
      </c>
      <c r="BL207" s="17" t="s">
        <v>122</v>
      </c>
      <c r="BM207" s="226" t="s">
        <v>259</v>
      </c>
    </row>
    <row r="208" s="1" customFormat="1">
      <c r="B208" s="38"/>
      <c r="C208" s="39"/>
      <c r="D208" s="228" t="s">
        <v>124</v>
      </c>
      <c r="E208" s="39"/>
      <c r="F208" s="229" t="s">
        <v>260</v>
      </c>
      <c r="G208" s="39"/>
      <c r="H208" s="39"/>
      <c r="I208" s="141"/>
      <c r="J208" s="39"/>
      <c r="K208" s="39"/>
      <c r="L208" s="43"/>
      <c r="M208" s="230"/>
      <c r="N208" s="83"/>
      <c r="O208" s="83"/>
      <c r="P208" s="83"/>
      <c r="Q208" s="83"/>
      <c r="R208" s="83"/>
      <c r="S208" s="83"/>
      <c r="T208" s="84"/>
      <c r="AT208" s="17" t="s">
        <v>124</v>
      </c>
      <c r="AU208" s="17" t="s">
        <v>80</v>
      </c>
    </row>
    <row r="209" s="12" customFormat="1">
      <c r="B209" s="231"/>
      <c r="C209" s="232"/>
      <c r="D209" s="228" t="s">
        <v>126</v>
      </c>
      <c r="E209" s="233" t="s">
        <v>19</v>
      </c>
      <c r="F209" s="234" t="s">
        <v>127</v>
      </c>
      <c r="G209" s="232"/>
      <c r="H209" s="233" t="s">
        <v>19</v>
      </c>
      <c r="I209" s="235"/>
      <c r="J209" s="232"/>
      <c r="K209" s="232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126</v>
      </c>
      <c r="AU209" s="240" t="s">
        <v>80</v>
      </c>
      <c r="AV209" s="12" t="s">
        <v>78</v>
      </c>
      <c r="AW209" s="12" t="s">
        <v>33</v>
      </c>
      <c r="AX209" s="12" t="s">
        <v>71</v>
      </c>
      <c r="AY209" s="240" t="s">
        <v>115</v>
      </c>
    </row>
    <row r="210" s="12" customFormat="1">
      <c r="B210" s="231"/>
      <c r="C210" s="232"/>
      <c r="D210" s="228" t="s">
        <v>126</v>
      </c>
      <c r="E210" s="233" t="s">
        <v>19</v>
      </c>
      <c r="F210" s="234" t="s">
        <v>153</v>
      </c>
      <c r="G210" s="232"/>
      <c r="H210" s="233" t="s">
        <v>19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126</v>
      </c>
      <c r="AU210" s="240" t="s">
        <v>80</v>
      </c>
      <c r="AV210" s="12" t="s">
        <v>78</v>
      </c>
      <c r="AW210" s="12" t="s">
        <v>33</v>
      </c>
      <c r="AX210" s="12" t="s">
        <v>71</v>
      </c>
      <c r="AY210" s="240" t="s">
        <v>115</v>
      </c>
    </row>
    <row r="211" s="13" customFormat="1">
      <c r="B211" s="241"/>
      <c r="C211" s="242"/>
      <c r="D211" s="228" t="s">
        <v>126</v>
      </c>
      <c r="E211" s="243" t="s">
        <v>19</v>
      </c>
      <c r="F211" s="244" t="s">
        <v>261</v>
      </c>
      <c r="G211" s="242"/>
      <c r="H211" s="245">
        <v>295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126</v>
      </c>
      <c r="AU211" s="251" t="s">
        <v>80</v>
      </c>
      <c r="AV211" s="13" t="s">
        <v>80</v>
      </c>
      <c r="AW211" s="13" t="s">
        <v>33</v>
      </c>
      <c r="AX211" s="13" t="s">
        <v>78</v>
      </c>
      <c r="AY211" s="251" t="s">
        <v>115</v>
      </c>
    </row>
    <row r="212" s="1" customFormat="1" ht="54" customHeight="1">
      <c r="B212" s="38"/>
      <c r="C212" s="215" t="s">
        <v>262</v>
      </c>
      <c r="D212" s="215" t="s">
        <v>117</v>
      </c>
      <c r="E212" s="216" t="s">
        <v>263</v>
      </c>
      <c r="F212" s="217" t="s">
        <v>264</v>
      </c>
      <c r="G212" s="218" t="s">
        <v>204</v>
      </c>
      <c r="H212" s="219">
        <v>250</v>
      </c>
      <c r="I212" s="220"/>
      <c r="J212" s="221">
        <f>ROUND(I212*H212,2)</f>
        <v>0</v>
      </c>
      <c r="K212" s="217" t="s">
        <v>121</v>
      </c>
      <c r="L212" s="43"/>
      <c r="M212" s="222" t="s">
        <v>19</v>
      </c>
      <c r="N212" s="223" t="s">
        <v>42</v>
      </c>
      <c r="O212" s="83"/>
      <c r="P212" s="224">
        <f>O212*H212</f>
        <v>0</v>
      </c>
      <c r="Q212" s="224">
        <v>0</v>
      </c>
      <c r="R212" s="224">
        <f>Q212*H212</f>
        <v>0</v>
      </c>
      <c r="S212" s="224">
        <v>0.34999999999999998</v>
      </c>
      <c r="T212" s="225">
        <f>S212*H212</f>
        <v>87.5</v>
      </c>
      <c r="AR212" s="226" t="s">
        <v>122</v>
      </c>
      <c r="AT212" s="226" t="s">
        <v>117</v>
      </c>
      <c r="AU212" s="226" t="s">
        <v>80</v>
      </c>
      <c r="AY212" s="17" t="s">
        <v>115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17" t="s">
        <v>78</v>
      </c>
      <c r="BK212" s="227">
        <f>ROUND(I212*H212,2)</f>
        <v>0</v>
      </c>
      <c r="BL212" s="17" t="s">
        <v>122</v>
      </c>
      <c r="BM212" s="226" t="s">
        <v>265</v>
      </c>
    </row>
    <row r="213" s="1" customFormat="1">
      <c r="B213" s="38"/>
      <c r="C213" s="39"/>
      <c r="D213" s="228" t="s">
        <v>124</v>
      </c>
      <c r="E213" s="39"/>
      <c r="F213" s="229" t="s">
        <v>266</v>
      </c>
      <c r="G213" s="39"/>
      <c r="H213" s="39"/>
      <c r="I213" s="141"/>
      <c r="J213" s="39"/>
      <c r="K213" s="39"/>
      <c r="L213" s="43"/>
      <c r="M213" s="230"/>
      <c r="N213" s="83"/>
      <c r="O213" s="83"/>
      <c r="P213" s="83"/>
      <c r="Q213" s="83"/>
      <c r="R213" s="83"/>
      <c r="S213" s="83"/>
      <c r="T213" s="84"/>
      <c r="AT213" s="17" t="s">
        <v>124</v>
      </c>
      <c r="AU213" s="17" t="s">
        <v>80</v>
      </c>
    </row>
    <row r="214" s="12" customFormat="1">
      <c r="B214" s="231"/>
      <c r="C214" s="232"/>
      <c r="D214" s="228" t="s">
        <v>126</v>
      </c>
      <c r="E214" s="233" t="s">
        <v>19</v>
      </c>
      <c r="F214" s="234" t="s">
        <v>127</v>
      </c>
      <c r="G214" s="232"/>
      <c r="H214" s="233" t="s">
        <v>19</v>
      </c>
      <c r="I214" s="235"/>
      <c r="J214" s="232"/>
      <c r="K214" s="232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126</v>
      </c>
      <c r="AU214" s="240" t="s">
        <v>80</v>
      </c>
      <c r="AV214" s="12" t="s">
        <v>78</v>
      </c>
      <c r="AW214" s="12" t="s">
        <v>33</v>
      </c>
      <c r="AX214" s="12" t="s">
        <v>71</v>
      </c>
      <c r="AY214" s="240" t="s">
        <v>115</v>
      </c>
    </row>
    <row r="215" s="12" customFormat="1">
      <c r="B215" s="231"/>
      <c r="C215" s="232"/>
      <c r="D215" s="228" t="s">
        <v>126</v>
      </c>
      <c r="E215" s="233" t="s">
        <v>19</v>
      </c>
      <c r="F215" s="234" t="s">
        <v>153</v>
      </c>
      <c r="G215" s="232"/>
      <c r="H215" s="233" t="s">
        <v>19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126</v>
      </c>
      <c r="AU215" s="240" t="s">
        <v>80</v>
      </c>
      <c r="AV215" s="12" t="s">
        <v>78</v>
      </c>
      <c r="AW215" s="12" t="s">
        <v>33</v>
      </c>
      <c r="AX215" s="12" t="s">
        <v>71</v>
      </c>
      <c r="AY215" s="240" t="s">
        <v>115</v>
      </c>
    </row>
    <row r="216" s="13" customFormat="1">
      <c r="B216" s="241"/>
      <c r="C216" s="242"/>
      <c r="D216" s="228" t="s">
        <v>126</v>
      </c>
      <c r="E216" s="243" t="s">
        <v>19</v>
      </c>
      <c r="F216" s="244" t="s">
        <v>196</v>
      </c>
      <c r="G216" s="242"/>
      <c r="H216" s="245">
        <v>250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AT216" s="251" t="s">
        <v>126</v>
      </c>
      <c r="AU216" s="251" t="s">
        <v>80</v>
      </c>
      <c r="AV216" s="13" t="s">
        <v>80</v>
      </c>
      <c r="AW216" s="13" t="s">
        <v>33</v>
      </c>
      <c r="AX216" s="13" t="s">
        <v>78</v>
      </c>
      <c r="AY216" s="251" t="s">
        <v>115</v>
      </c>
    </row>
    <row r="217" s="1" customFormat="1" ht="32.4" customHeight="1">
      <c r="B217" s="38"/>
      <c r="C217" s="215" t="s">
        <v>267</v>
      </c>
      <c r="D217" s="215" t="s">
        <v>117</v>
      </c>
      <c r="E217" s="216" t="s">
        <v>268</v>
      </c>
      <c r="F217" s="217" t="s">
        <v>269</v>
      </c>
      <c r="G217" s="218" t="s">
        <v>204</v>
      </c>
      <c r="H217" s="219">
        <v>576</v>
      </c>
      <c r="I217" s="220"/>
      <c r="J217" s="221">
        <f>ROUND(I217*H217,2)</f>
        <v>0</v>
      </c>
      <c r="K217" s="217" t="s">
        <v>121</v>
      </c>
      <c r="L217" s="43"/>
      <c r="M217" s="222" t="s">
        <v>19</v>
      </c>
      <c r="N217" s="223" t="s">
        <v>42</v>
      </c>
      <c r="O217" s="83"/>
      <c r="P217" s="224">
        <f>O217*H217</f>
        <v>0</v>
      </c>
      <c r="Q217" s="224">
        <v>0</v>
      </c>
      <c r="R217" s="224">
        <f>Q217*H217</f>
        <v>0</v>
      </c>
      <c r="S217" s="224">
        <v>2.2000000000000002</v>
      </c>
      <c r="T217" s="225">
        <f>S217*H217</f>
        <v>1267.2000000000001</v>
      </c>
      <c r="AR217" s="226" t="s">
        <v>122</v>
      </c>
      <c r="AT217" s="226" t="s">
        <v>117</v>
      </c>
      <c r="AU217" s="226" t="s">
        <v>80</v>
      </c>
      <c r="AY217" s="17" t="s">
        <v>115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7" t="s">
        <v>78</v>
      </c>
      <c r="BK217" s="227">
        <f>ROUND(I217*H217,2)</f>
        <v>0</v>
      </c>
      <c r="BL217" s="17" t="s">
        <v>122</v>
      </c>
      <c r="BM217" s="226" t="s">
        <v>270</v>
      </c>
    </row>
    <row r="218" s="1" customFormat="1">
      <c r="B218" s="38"/>
      <c r="C218" s="39"/>
      <c r="D218" s="228" t="s">
        <v>124</v>
      </c>
      <c r="E218" s="39"/>
      <c r="F218" s="229" t="s">
        <v>271</v>
      </c>
      <c r="G218" s="39"/>
      <c r="H218" s="39"/>
      <c r="I218" s="141"/>
      <c r="J218" s="39"/>
      <c r="K218" s="39"/>
      <c r="L218" s="43"/>
      <c r="M218" s="230"/>
      <c r="N218" s="83"/>
      <c r="O218" s="83"/>
      <c r="P218" s="83"/>
      <c r="Q218" s="83"/>
      <c r="R218" s="83"/>
      <c r="S218" s="83"/>
      <c r="T218" s="84"/>
      <c r="AT218" s="17" t="s">
        <v>124</v>
      </c>
      <c r="AU218" s="17" t="s">
        <v>80</v>
      </c>
    </row>
    <row r="219" s="12" customFormat="1">
      <c r="B219" s="231"/>
      <c r="C219" s="232"/>
      <c r="D219" s="228" t="s">
        <v>126</v>
      </c>
      <c r="E219" s="233" t="s">
        <v>19</v>
      </c>
      <c r="F219" s="234" t="s">
        <v>127</v>
      </c>
      <c r="G219" s="232"/>
      <c r="H219" s="233" t="s">
        <v>19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126</v>
      </c>
      <c r="AU219" s="240" t="s">
        <v>80</v>
      </c>
      <c r="AV219" s="12" t="s">
        <v>78</v>
      </c>
      <c r="AW219" s="12" t="s">
        <v>33</v>
      </c>
      <c r="AX219" s="12" t="s">
        <v>71</v>
      </c>
      <c r="AY219" s="240" t="s">
        <v>115</v>
      </c>
    </row>
    <row r="220" s="12" customFormat="1">
      <c r="B220" s="231"/>
      <c r="C220" s="232"/>
      <c r="D220" s="228" t="s">
        <v>126</v>
      </c>
      <c r="E220" s="233" t="s">
        <v>19</v>
      </c>
      <c r="F220" s="234" t="s">
        <v>153</v>
      </c>
      <c r="G220" s="232"/>
      <c r="H220" s="233" t="s">
        <v>19</v>
      </c>
      <c r="I220" s="235"/>
      <c r="J220" s="232"/>
      <c r="K220" s="232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126</v>
      </c>
      <c r="AU220" s="240" t="s">
        <v>80</v>
      </c>
      <c r="AV220" s="12" t="s">
        <v>78</v>
      </c>
      <c r="AW220" s="12" t="s">
        <v>33</v>
      </c>
      <c r="AX220" s="12" t="s">
        <v>71</v>
      </c>
      <c r="AY220" s="240" t="s">
        <v>115</v>
      </c>
    </row>
    <row r="221" s="13" customFormat="1">
      <c r="B221" s="241"/>
      <c r="C221" s="242"/>
      <c r="D221" s="228" t="s">
        <v>126</v>
      </c>
      <c r="E221" s="243" t="s">
        <v>19</v>
      </c>
      <c r="F221" s="244" t="s">
        <v>272</v>
      </c>
      <c r="G221" s="242"/>
      <c r="H221" s="245">
        <v>576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AT221" s="251" t="s">
        <v>126</v>
      </c>
      <c r="AU221" s="251" t="s">
        <v>80</v>
      </c>
      <c r="AV221" s="13" t="s">
        <v>80</v>
      </c>
      <c r="AW221" s="13" t="s">
        <v>33</v>
      </c>
      <c r="AX221" s="13" t="s">
        <v>78</v>
      </c>
      <c r="AY221" s="251" t="s">
        <v>115</v>
      </c>
    </row>
    <row r="222" s="1" customFormat="1" ht="14.4" customHeight="1">
      <c r="B222" s="38"/>
      <c r="C222" s="215" t="s">
        <v>273</v>
      </c>
      <c r="D222" s="215" t="s">
        <v>117</v>
      </c>
      <c r="E222" s="216" t="s">
        <v>274</v>
      </c>
      <c r="F222" s="217" t="s">
        <v>275</v>
      </c>
      <c r="G222" s="218" t="s">
        <v>120</v>
      </c>
      <c r="H222" s="219">
        <v>13</v>
      </c>
      <c r="I222" s="220"/>
      <c r="J222" s="221">
        <f>ROUND(I222*H222,2)</f>
        <v>0</v>
      </c>
      <c r="K222" s="217" t="s">
        <v>19</v>
      </c>
      <c r="L222" s="43"/>
      <c r="M222" s="222" t="s">
        <v>19</v>
      </c>
      <c r="N222" s="223" t="s">
        <v>42</v>
      </c>
      <c r="O222" s="83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AR222" s="226" t="s">
        <v>122</v>
      </c>
      <c r="AT222" s="226" t="s">
        <v>117</v>
      </c>
      <c r="AU222" s="226" t="s">
        <v>80</v>
      </c>
      <c r="AY222" s="17" t="s">
        <v>115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7" t="s">
        <v>78</v>
      </c>
      <c r="BK222" s="227">
        <f>ROUND(I222*H222,2)</f>
        <v>0</v>
      </c>
      <c r="BL222" s="17" t="s">
        <v>122</v>
      </c>
      <c r="BM222" s="226" t="s">
        <v>276</v>
      </c>
    </row>
    <row r="223" s="12" customFormat="1">
      <c r="B223" s="231"/>
      <c r="C223" s="232"/>
      <c r="D223" s="228" t="s">
        <v>126</v>
      </c>
      <c r="E223" s="233" t="s">
        <v>19</v>
      </c>
      <c r="F223" s="234" t="s">
        <v>127</v>
      </c>
      <c r="G223" s="232"/>
      <c r="H223" s="233" t="s">
        <v>19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126</v>
      </c>
      <c r="AU223" s="240" t="s">
        <v>80</v>
      </c>
      <c r="AV223" s="12" t="s">
        <v>78</v>
      </c>
      <c r="AW223" s="12" t="s">
        <v>33</v>
      </c>
      <c r="AX223" s="12" t="s">
        <v>71</v>
      </c>
      <c r="AY223" s="240" t="s">
        <v>115</v>
      </c>
    </row>
    <row r="224" s="13" customFormat="1">
      <c r="B224" s="241"/>
      <c r="C224" s="242"/>
      <c r="D224" s="228" t="s">
        <v>126</v>
      </c>
      <c r="E224" s="243" t="s">
        <v>19</v>
      </c>
      <c r="F224" s="244" t="s">
        <v>185</v>
      </c>
      <c r="G224" s="242"/>
      <c r="H224" s="245">
        <v>13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AT224" s="251" t="s">
        <v>126</v>
      </c>
      <c r="AU224" s="251" t="s">
        <v>80</v>
      </c>
      <c r="AV224" s="13" t="s">
        <v>80</v>
      </c>
      <c r="AW224" s="13" t="s">
        <v>33</v>
      </c>
      <c r="AX224" s="13" t="s">
        <v>78</v>
      </c>
      <c r="AY224" s="251" t="s">
        <v>115</v>
      </c>
    </row>
    <row r="225" s="11" customFormat="1" ht="22.8" customHeight="1">
      <c r="B225" s="199"/>
      <c r="C225" s="200"/>
      <c r="D225" s="201" t="s">
        <v>70</v>
      </c>
      <c r="E225" s="213" t="s">
        <v>277</v>
      </c>
      <c r="F225" s="213" t="s">
        <v>278</v>
      </c>
      <c r="G225" s="200"/>
      <c r="H225" s="200"/>
      <c r="I225" s="203"/>
      <c r="J225" s="214">
        <f>BK225</f>
        <v>0</v>
      </c>
      <c r="K225" s="200"/>
      <c r="L225" s="205"/>
      <c r="M225" s="206"/>
      <c r="N225" s="207"/>
      <c r="O225" s="207"/>
      <c r="P225" s="208">
        <f>SUM(P226:P252)</f>
        <v>0</v>
      </c>
      <c r="Q225" s="207"/>
      <c r="R225" s="208">
        <f>SUM(R226:R252)</f>
        <v>0</v>
      </c>
      <c r="S225" s="207"/>
      <c r="T225" s="209">
        <f>SUM(T226:T252)</f>
        <v>0</v>
      </c>
      <c r="AR225" s="210" t="s">
        <v>78</v>
      </c>
      <c r="AT225" s="211" t="s">
        <v>70</v>
      </c>
      <c r="AU225" s="211" t="s">
        <v>78</v>
      </c>
      <c r="AY225" s="210" t="s">
        <v>115</v>
      </c>
      <c r="BK225" s="212">
        <f>SUM(BK226:BK252)</f>
        <v>0</v>
      </c>
    </row>
    <row r="226" s="1" customFormat="1" ht="32.4" customHeight="1">
      <c r="B226" s="38"/>
      <c r="C226" s="215" t="s">
        <v>279</v>
      </c>
      <c r="D226" s="215" t="s">
        <v>117</v>
      </c>
      <c r="E226" s="216" t="s">
        <v>280</v>
      </c>
      <c r="F226" s="217" t="s">
        <v>238</v>
      </c>
      <c r="G226" s="218" t="s">
        <v>239</v>
      </c>
      <c r="H226" s="219">
        <v>969.76499999999999</v>
      </c>
      <c r="I226" s="220"/>
      <c r="J226" s="221">
        <f>ROUND(I226*H226,2)</f>
        <v>0</v>
      </c>
      <c r="K226" s="217" t="s">
        <v>19</v>
      </c>
      <c r="L226" s="43"/>
      <c r="M226" s="222" t="s">
        <v>19</v>
      </c>
      <c r="N226" s="223" t="s">
        <v>42</v>
      </c>
      <c r="O226" s="83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AR226" s="226" t="s">
        <v>122</v>
      </c>
      <c r="AT226" s="226" t="s">
        <v>117</v>
      </c>
      <c r="AU226" s="226" t="s">
        <v>80</v>
      </c>
      <c r="AY226" s="17" t="s">
        <v>115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7" t="s">
        <v>78</v>
      </c>
      <c r="BK226" s="227">
        <f>ROUND(I226*H226,2)</f>
        <v>0</v>
      </c>
      <c r="BL226" s="17" t="s">
        <v>122</v>
      </c>
      <c r="BM226" s="226" t="s">
        <v>281</v>
      </c>
    </row>
    <row r="227" s="13" customFormat="1">
      <c r="B227" s="241"/>
      <c r="C227" s="242"/>
      <c r="D227" s="228" t="s">
        <v>126</v>
      </c>
      <c r="E227" s="243" t="s">
        <v>19</v>
      </c>
      <c r="F227" s="244" t="s">
        <v>282</v>
      </c>
      <c r="G227" s="242"/>
      <c r="H227" s="245">
        <v>469.66000000000002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AT227" s="251" t="s">
        <v>126</v>
      </c>
      <c r="AU227" s="251" t="s">
        <v>80</v>
      </c>
      <c r="AV227" s="13" t="s">
        <v>80</v>
      </c>
      <c r="AW227" s="13" t="s">
        <v>33</v>
      </c>
      <c r="AX227" s="13" t="s">
        <v>71</v>
      </c>
      <c r="AY227" s="251" t="s">
        <v>115</v>
      </c>
    </row>
    <row r="228" s="13" customFormat="1">
      <c r="B228" s="241"/>
      <c r="C228" s="242"/>
      <c r="D228" s="228" t="s">
        <v>126</v>
      </c>
      <c r="E228" s="243" t="s">
        <v>19</v>
      </c>
      <c r="F228" s="244" t="s">
        <v>283</v>
      </c>
      <c r="G228" s="242"/>
      <c r="H228" s="245">
        <v>500.10500000000002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AT228" s="251" t="s">
        <v>126</v>
      </c>
      <c r="AU228" s="251" t="s">
        <v>80</v>
      </c>
      <c r="AV228" s="13" t="s">
        <v>80</v>
      </c>
      <c r="AW228" s="13" t="s">
        <v>33</v>
      </c>
      <c r="AX228" s="13" t="s">
        <v>71</v>
      </c>
      <c r="AY228" s="251" t="s">
        <v>115</v>
      </c>
    </row>
    <row r="229" s="14" customFormat="1">
      <c r="B229" s="252"/>
      <c r="C229" s="253"/>
      <c r="D229" s="228" t="s">
        <v>126</v>
      </c>
      <c r="E229" s="254" t="s">
        <v>19</v>
      </c>
      <c r="F229" s="255" t="s">
        <v>171</v>
      </c>
      <c r="G229" s="253"/>
      <c r="H229" s="256">
        <v>969.76499999999999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AT229" s="262" t="s">
        <v>126</v>
      </c>
      <c r="AU229" s="262" t="s">
        <v>80</v>
      </c>
      <c r="AV229" s="14" t="s">
        <v>122</v>
      </c>
      <c r="AW229" s="14" t="s">
        <v>33</v>
      </c>
      <c r="AX229" s="14" t="s">
        <v>78</v>
      </c>
      <c r="AY229" s="262" t="s">
        <v>115</v>
      </c>
    </row>
    <row r="230" s="1" customFormat="1" ht="32.4" customHeight="1">
      <c r="B230" s="38"/>
      <c r="C230" s="215" t="s">
        <v>284</v>
      </c>
      <c r="D230" s="215" t="s">
        <v>117</v>
      </c>
      <c r="E230" s="216" t="s">
        <v>285</v>
      </c>
      <c r="F230" s="217" t="s">
        <v>286</v>
      </c>
      <c r="G230" s="218" t="s">
        <v>239</v>
      </c>
      <c r="H230" s="219">
        <v>969.76499999999999</v>
      </c>
      <c r="I230" s="220"/>
      <c r="J230" s="221">
        <f>ROUND(I230*H230,2)</f>
        <v>0</v>
      </c>
      <c r="K230" s="217" t="s">
        <v>19</v>
      </c>
      <c r="L230" s="43"/>
      <c r="M230" s="222" t="s">
        <v>19</v>
      </c>
      <c r="N230" s="223" t="s">
        <v>42</v>
      </c>
      <c r="O230" s="83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AR230" s="226" t="s">
        <v>122</v>
      </c>
      <c r="AT230" s="226" t="s">
        <v>117</v>
      </c>
      <c r="AU230" s="226" t="s">
        <v>80</v>
      </c>
      <c r="AY230" s="17" t="s">
        <v>115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7" t="s">
        <v>78</v>
      </c>
      <c r="BK230" s="227">
        <f>ROUND(I230*H230,2)</f>
        <v>0</v>
      </c>
      <c r="BL230" s="17" t="s">
        <v>122</v>
      </c>
      <c r="BM230" s="226" t="s">
        <v>287</v>
      </c>
    </row>
    <row r="231" s="13" customFormat="1">
      <c r="B231" s="241"/>
      <c r="C231" s="242"/>
      <c r="D231" s="228" t="s">
        <v>126</v>
      </c>
      <c r="E231" s="243" t="s">
        <v>19</v>
      </c>
      <c r="F231" s="244" t="s">
        <v>282</v>
      </c>
      <c r="G231" s="242"/>
      <c r="H231" s="245">
        <v>469.66000000000002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AT231" s="251" t="s">
        <v>126</v>
      </c>
      <c r="AU231" s="251" t="s">
        <v>80</v>
      </c>
      <c r="AV231" s="13" t="s">
        <v>80</v>
      </c>
      <c r="AW231" s="13" t="s">
        <v>33</v>
      </c>
      <c r="AX231" s="13" t="s">
        <v>71</v>
      </c>
      <c r="AY231" s="251" t="s">
        <v>115</v>
      </c>
    </row>
    <row r="232" s="13" customFormat="1">
      <c r="B232" s="241"/>
      <c r="C232" s="242"/>
      <c r="D232" s="228" t="s">
        <v>126</v>
      </c>
      <c r="E232" s="243" t="s">
        <v>19</v>
      </c>
      <c r="F232" s="244" t="s">
        <v>283</v>
      </c>
      <c r="G232" s="242"/>
      <c r="H232" s="245">
        <v>500.10500000000002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AT232" s="251" t="s">
        <v>126</v>
      </c>
      <c r="AU232" s="251" t="s">
        <v>80</v>
      </c>
      <c r="AV232" s="13" t="s">
        <v>80</v>
      </c>
      <c r="AW232" s="13" t="s">
        <v>33</v>
      </c>
      <c r="AX232" s="13" t="s">
        <v>71</v>
      </c>
      <c r="AY232" s="251" t="s">
        <v>115</v>
      </c>
    </row>
    <row r="233" s="14" customFormat="1">
      <c r="B233" s="252"/>
      <c r="C233" s="253"/>
      <c r="D233" s="228" t="s">
        <v>126</v>
      </c>
      <c r="E233" s="254" t="s">
        <v>19</v>
      </c>
      <c r="F233" s="255" t="s">
        <v>171</v>
      </c>
      <c r="G233" s="253"/>
      <c r="H233" s="256">
        <v>969.76499999999999</v>
      </c>
      <c r="I233" s="257"/>
      <c r="J233" s="253"/>
      <c r="K233" s="253"/>
      <c r="L233" s="258"/>
      <c r="M233" s="259"/>
      <c r="N233" s="260"/>
      <c r="O233" s="260"/>
      <c r="P233" s="260"/>
      <c r="Q233" s="260"/>
      <c r="R233" s="260"/>
      <c r="S233" s="260"/>
      <c r="T233" s="261"/>
      <c r="AT233" s="262" t="s">
        <v>126</v>
      </c>
      <c r="AU233" s="262" t="s">
        <v>80</v>
      </c>
      <c r="AV233" s="14" t="s">
        <v>122</v>
      </c>
      <c r="AW233" s="14" t="s">
        <v>33</v>
      </c>
      <c r="AX233" s="14" t="s">
        <v>78</v>
      </c>
      <c r="AY233" s="262" t="s">
        <v>115</v>
      </c>
    </row>
    <row r="234" s="1" customFormat="1" ht="32.4" customHeight="1">
      <c r="B234" s="38"/>
      <c r="C234" s="215" t="s">
        <v>288</v>
      </c>
      <c r="D234" s="215" t="s">
        <v>117</v>
      </c>
      <c r="E234" s="216" t="s">
        <v>289</v>
      </c>
      <c r="F234" s="217" t="s">
        <v>290</v>
      </c>
      <c r="G234" s="218" t="s">
        <v>239</v>
      </c>
      <c r="H234" s="219">
        <v>5669.9799999999996</v>
      </c>
      <c r="I234" s="220"/>
      <c r="J234" s="221">
        <f>ROUND(I234*H234,2)</f>
        <v>0</v>
      </c>
      <c r="K234" s="217" t="s">
        <v>121</v>
      </c>
      <c r="L234" s="43"/>
      <c r="M234" s="222" t="s">
        <v>19</v>
      </c>
      <c r="N234" s="223" t="s">
        <v>42</v>
      </c>
      <c r="O234" s="83"/>
      <c r="P234" s="224">
        <f>O234*H234</f>
        <v>0</v>
      </c>
      <c r="Q234" s="224">
        <v>0</v>
      </c>
      <c r="R234" s="224">
        <f>Q234*H234</f>
        <v>0</v>
      </c>
      <c r="S234" s="224">
        <v>0</v>
      </c>
      <c r="T234" s="225">
        <f>S234*H234</f>
        <v>0</v>
      </c>
      <c r="AR234" s="226" t="s">
        <v>122</v>
      </c>
      <c r="AT234" s="226" t="s">
        <v>117</v>
      </c>
      <c r="AU234" s="226" t="s">
        <v>80</v>
      </c>
      <c r="AY234" s="17" t="s">
        <v>115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7" t="s">
        <v>78</v>
      </c>
      <c r="BK234" s="227">
        <f>ROUND(I234*H234,2)</f>
        <v>0</v>
      </c>
      <c r="BL234" s="17" t="s">
        <v>122</v>
      </c>
      <c r="BM234" s="226" t="s">
        <v>291</v>
      </c>
    </row>
    <row r="235" s="1" customFormat="1">
      <c r="B235" s="38"/>
      <c r="C235" s="39"/>
      <c r="D235" s="228" t="s">
        <v>124</v>
      </c>
      <c r="E235" s="39"/>
      <c r="F235" s="229" t="s">
        <v>292</v>
      </c>
      <c r="G235" s="39"/>
      <c r="H235" s="39"/>
      <c r="I235" s="141"/>
      <c r="J235" s="39"/>
      <c r="K235" s="39"/>
      <c r="L235" s="43"/>
      <c r="M235" s="230"/>
      <c r="N235" s="83"/>
      <c r="O235" s="83"/>
      <c r="P235" s="83"/>
      <c r="Q235" s="83"/>
      <c r="R235" s="83"/>
      <c r="S235" s="83"/>
      <c r="T235" s="84"/>
      <c r="AT235" s="17" t="s">
        <v>124</v>
      </c>
      <c r="AU235" s="17" t="s">
        <v>80</v>
      </c>
    </row>
    <row r="236" s="1" customFormat="1" ht="43.2" customHeight="1">
      <c r="B236" s="38"/>
      <c r="C236" s="215" t="s">
        <v>293</v>
      </c>
      <c r="D236" s="215" t="s">
        <v>117</v>
      </c>
      <c r="E236" s="216" t="s">
        <v>294</v>
      </c>
      <c r="F236" s="217" t="s">
        <v>295</v>
      </c>
      <c r="G236" s="218" t="s">
        <v>239</v>
      </c>
      <c r="H236" s="219">
        <v>85049.699999999997</v>
      </c>
      <c r="I236" s="220"/>
      <c r="J236" s="221">
        <f>ROUND(I236*H236,2)</f>
        <v>0</v>
      </c>
      <c r="K236" s="217" t="s">
        <v>121</v>
      </c>
      <c r="L236" s="43"/>
      <c r="M236" s="222" t="s">
        <v>19</v>
      </c>
      <c r="N236" s="223" t="s">
        <v>42</v>
      </c>
      <c r="O236" s="83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AR236" s="226" t="s">
        <v>122</v>
      </c>
      <c r="AT236" s="226" t="s">
        <v>117</v>
      </c>
      <c r="AU236" s="226" t="s">
        <v>80</v>
      </c>
      <c r="AY236" s="17" t="s">
        <v>115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7" t="s">
        <v>78</v>
      </c>
      <c r="BK236" s="227">
        <f>ROUND(I236*H236,2)</f>
        <v>0</v>
      </c>
      <c r="BL236" s="17" t="s">
        <v>122</v>
      </c>
      <c r="BM236" s="226" t="s">
        <v>296</v>
      </c>
    </row>
    <row r="237" s="1" customFormat="1">
      <c r="B237" s="38"/>
      <c r="C237" s="39"/>
      <c r="D237" s="228" t="s">
        <v>124</v>
      </c>
      <c r="E237" s="39"/>
      <c r="F237" s="229" t="s">
        <v>292</v>
      </c>
      <c r="G237" s="39"/>
      <c r="H237" s="39"/>
      <c r="I237" s="141"/>
      <c r="J237" s="39"/>
      <c r="K237" s="39"/>
      <c r="L237" s="43"/>
      <c r="M237" s="230"/>
      <c r="N237" s="83"/>
      <c r="O237" s="83"/>
      <c r="P237" s="83"/>
      <c r="Q237" s="83"/>
      <c r="R237" s="83"/>
      <c r="S237" s="83"/>
      <c r="T237" s="84"/>
      <c r="AT237" s="17" t="s">
        <v>124</v>
      </c>
      <c r="AU237" s="17" t="s">
        <v>80</v>
      </c>
    </row>
    <row r="238" s="13" customFormat="1">
      <c r="B238" s="241"/>
      <c r="C238" s="242"/>
      <c r="D238" s="228" t="s">
        <v>126</v>
      </c>
      <c r="E238" s="242"/>
      <c r="F238" s="244" t="s">
        <v>297</v>
      </c>
      <c r="G238" s="242"/>
      <c r="H238" s="245">
        <v>85049.699999999997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AT238" s="251" t="s">
        <v>126</v>
      </c>
      <c r="AU238" s="251" t="s">
        <v>80</v>
      </c>
      <c r="AV238" s="13" t="s">
        <v>80</v>
      </c>
      <c r="AW238" s="13" t="s">
        <v>4</v>
      </c>
      <c r="AX238" s="13" t="s">
        <v>78</v>
      </c>
      <c r="AY238" s="251" t="s">
        <v>115</v>
      </c>
    </row>
    <row r="239" s="1" customFormat="1" ht="21.6" customHeight="1">
      <c r="B239" s="38"/>
      <c r="C239" s="215" t="s">
        <v>298</v>
      </c>
      <c r="D239" s="215" t="s">
        <v>117</v>
      </c>
      <c r="E239" s="216" t="s">
        <v>299</v>
      </c>
      <c r="F239" s="217" t="s">
        <v>300</v>
      </c>
      <c r="G239" s="218" t="s">
        <v>239</v>
      </c>
      <c r="H239" s="219">
        <v>5669.9799999999996</v>
      </c>
      <c r="I239" s="220"/>
      <c r="J239" s="221">
        <f>ROUND(I239*H239,2)</f>
        <v>0</v>
      </c>
      <c r="K239" s="217" t="s">
        <v>121</v>
      </c>
      <c r="L239" s="43"/>
      <c r="M239" s="222" t="s">
        <v>19</v>
      </c>
      <c r="N239" s="223" t="s">
        <v>42</v>
      </c>
      <c r="O239" s="83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AR239" s="226" t="s">
        <v>122</v>
      </c>
      <c r="AT239" s="226" t="s">
        <v>117</v>
      </c>
      <c r="AU239" s="226" t="s">
        <v>80</v>
      </c>
      <c r="AY239" s="17" t="s">
        <v>115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7" t="s">
        <v>78</v>
      </c>
      <c r="BK239" s="227">
        <f>ROUND(I239*H239,2)</f>
        <v>0</v>
      </c>
      <c r="BL239" s="17" t="s">
        <v>122</v>
      </c>
      <c r="BM239" s="226" t="s">
        <v>301</v>
      </c>
    </row>
    <row r="240" s="1" customFormat="1">
      <c r="B240" s="38"/>
      <c r="C240" s="39"/>
      <c r="D240" s="228" t="s">
        <v>124</v>
      </c>
      <c r="E240" s="39"/>
      <c r="F240" s="229" t="s">
        <v>302</v>
      </c>
      <c r="G240" s="39"/>
      <c r="H240" s="39"/>
      <c r="I240" s="141"/>
      <c r="J240" s="39"/>
      <c r="K240" s="39"/>
      <c r="L240" s="43"/>
      <c r="M240" s="230"/>
      <c r="N240" s="83"/>
      <c r="O240" s="83"/>
      <c r="P240" s="83"/>
      <c r="Q240" s="83"/>
      <c r="R240" s="83"/>
      <c r="S240" s="83"/>
      <c r="T240" s="84"/>
      <c r="AT240" s="17" t="s">
        <v>124</v>
      </c>
      <c r="AU240" s="17" t="s">
        <v>80</v>
      </c>
    </row>
    <row r="241" s="1" customFormat="1" ht="43.2" customHeight="1">
      <c r="B241" s="38"/>
      <c r="C241" s="215" t="s">
        <v>303</v>
      </c>
      <c r="D241" s="215" t="s">
        <v>117</v>
      </c>
      <c r="E241" s="216" t="s">
        <v>304</v>
      </c>
      <c r="F241" s="217" t="s">
        <v>305</v>
      </c>
      <c r="G241" s="218" t="s">
        <v>239</v>
      </c>
      <c r="H241" s="219">
        <v>2078.2559999999999</v>
      </c>
      <c r="I241" s="220"/>
      <c r="J241" s="221">
        <f>ROUND(I241*H241,2)</f>
        <v>0</v>
      </c>
      <c r="K241" s="217" t="s">
        <v>121</v>
      </c>
      <c r="L241" s="43"/>
      <c r="M241" s="222" t="s">
        <v>19</v>
      </c>
      <c r="N241" s="223" t="s">
        <v>42</v>
      </c>
      <c r="O241" s="83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AR241" s="226" t="s">
        <v>122</v>
      </c>
      <c r="AT241" s="226" t="s">
        <v>117</v>
      </c>
      <c r="AU241" s="226" t="s">
        <v>80</v>
      </c>
      <c r="AY241" s="17" t="s">
        <v>115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7" t="s">
        <v>78</v>
      </c>
      <c r="BK241" s="227">
        <f>ROUND(I241*H241,2)</f>
        <v>0</v>
      </c>
      <c r="BL241" s="17" t="s">
        <v>122</v>
      </c>
      <c r="BM241" s="226" t="s">
        <v>306</v>
      </c>
    </row>
    <row r="242" s="1" customFormat="1">
      <c r="B242" s="38"/>
      <c r="C242" s="39"/>
      <c r="D242" s="228" t="s">
        <v>124</v>
      </c>
      <c r="E242" s="39"/>
      <c r="F242" s="229" t="s">
        <v>307</v>
      </c>
      <c r="G242" s="39"/>
      <c r="H242" s="39"/>
      <c r="I242" s="141"/>
      <c r="J242" s="39"/>
      <c r="K242" s="39"/>
      <c r="L242" s="43"/>
      <c r="M242" s="230"/>
      <c r="N242" s="83"/>
      <c r="O242" s="83"/>
      <c r="P242" s="83"/>
      <c r="Q242" s="83"/>
      <c r="R242" s="83"/>
      <c r="S242" s="83"/>
      <c r="T242" s="84"/>
      <c r="AT242" s="17" t="s">
        <v>124</v>
      </c>
      <c r="AU242" s="17" t="s">
        <v>80</v>
      </c>
    </row>
    <row r="243" s="13" customFormat="1">
      <c r="B243" s="241"/>
      <c r="C243" s="242"/>
      <c r="D243" s="228" t="s">
        <v>126</v>
      </c>
      <c r="E243" s="243" t="s">
        <v>19</v>
      </c>
      <c r="F243" s="244" t="s">
        <v>308</v>
      </c>
      <c r="G243" s="242"/>
      <c r="H243" s="245">
        <v>5669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AT243" s="251" t="s">
        <v>126</v>
      </c>
      <c r="AU243" s="251" t="s">
        <v>80</v>
      </c>
      <c r="AV243" s="13" t="s">
        <v>80</v>
      </c>
      <c r="AW243" s="13" t="s">
        <v>33</v>
      </c>
      <c r="AX243" s="13" t="s">
        <v>71</v>
      </c>
      <c r="AY243" s="251" t="s">
        <v>115</v>
      </c>
    </row>
    <row r="244" s="13" customFormat="1">
      <c r="B244" s="241"/>
      <c r="C244" s="242"/>
      <c r="D244" s="228" t="s">
        <v>126</v>
      </c>
      <c r="E244" s="243" t="s">
        <v>19</v>
      </c>
      <c r="F244" s="244" t="s">
        <v>309</v>
      </c>
      <c r="G244" s="242"/>
      <c r="H244" s="245">
        <v>-1035.8699999999999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AT244" s="251" t="s">
        <v>126</v>
      </c>
      <c r="AU244" s="251" t="s">
        <v>80</v>
      </c>
      <c r="AV244" s="13" t="s">
        <v>80</v>
      </c>
      <c r="AW244" s="13" t="s">
        <v>33</v>
      </c>
      <c r="AX244" s="13" t="s">
        <v>71</v>
      </c>
      <c r="AY244" s="251" t="s">
        <v>115</v>
      </c>
    </row>
    <row r="245" s="13" customFormat="1">
      <c r="B245" s="241"/>
      <c r="C245" s="242"/>
      <c r="D245" s="228" t="s">
        <v>126</v>
      </c>
      <c r="E245" s="243" t="s">
        <v>19</v>
      </c>
      <c r="F245" s="244" t="s">
        <v>310</v>
      </c>
      <c r="G245" s="242"/>
      <c r="H245" s="245">
        <v>-615.34400000000005</v>
      </c>
      <c r="I245" s="246"/>
      <c r="J245" s="242"/>
      <c r="K245" s="242"/>
      <c r="L245" s="247"/>
      <c r="M245" s="248"/>
      <c r="N245" s="249"/>
      <c r="O245" s="249"/>
      <c r="P245" s="249"/>
      <c r="Q245" s="249"/>
      <c r="R245" s="249"/>
      <c r="S245" s="249"/>
      <c r="T245" s="250"/>
      <c r="AT245" s="251" t="s">
        <v>126</v>
      </c>
      <c r="AU245" s="251" t="s">
        <v>80</v>
      </c>
      <c r="AV245" s="13" t="s">
        <v>80</v>
      </c>
      <c r="AW245" s="13" t="s">
        <v>33</v>
      </c>
      <c r="AX245" s="13" t="s">
        <v>71</v>
      </c>
      <c r="AY245" s="251" t="s">
        <v>115</v>
      </c>
    </row>
    <row r="246" s="13" customFormat="1">
      <c r="B246" s="241"/>
      <c r="C246" s="242"/>
      <c r="D246" s="228" t="s">
        <v>126</v>
      </c>
      <c r="E246" s="243" t="s">
        <v>19</v>
      </c>
      <c r="F246" s="244" t="s">
        <v>311</v>
      </c>
      <c r="G246" s="242"/>
      <c r="H246" s="245">
        <v>-1939.53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AT246" s="251" t="s">
        <v>126</v>
      </c>
      <c r="AU246" s="251" t="s">
        <v>80</v>
      </c>
      <c r="AV246" s="13" t="s">
        <v>80</v>
      </c>
      <c r="AW246" s="13" t="s">
        <v>33</v>
      </c>
      <c r="AX246" s="13" t="s">
        <v>71</v>
      </c>
      <c r="AY246" s="251" t="s">
        <v>115</v>
      </c>
    </row>
    <row r="247" s="14" customFormat="1">
      <c r="B247" s="252"/>
      <c r="C247" s="253"/>
      <c r="D247" s="228" t="s">
        <v>126</v>
      </c>
      <c r="E247" s="254" t="s">
        <v>19</v>
      </c>
      <c r="F247" s="255" t="s">
        <v>171</v>
      </c>
      <c r="G247" s="253"/>
      <c r="H247" s="256">
        <v>2078.2559999999999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AT247" s="262" t="s">
        <v>126</v>
      </c>
      <c r="AU247" s="262" t="s">
        <v>80</v>
      </c>
      <c r="AV247" s="14" t="s">
        <v>122</v>
      </c>
      <c r="AW247" s="14" t="s">
        <v>33</v>
      </c>
      <c r="AX247" s="14" t="s">
        <v>78</v>
      </c>
      <c r="AY247" s="262" t="s">
        <v>115</v>
      </c>
    </row>
    <row r="248" s="1" customFormat="1" ht="43.2" customHeight="1">
      <c r="B248" s="38"/>
      <c r="C248" s="215" t="s">
        <v>312</v>
      </c>
      <c r="D248" s="215" t="s">
        <v>117</v>
      </c>
      <c r="E248" s="216" t="s">
        <v>313</v>
      </c>
      <c r="F248" s="217" t="s">
        <v>314</v>
      </c>
      <c r="G248" s="218" t="s">
        <v>239</v>
      </c>
      <c r="H248" s="219">
        <v>1035.8699999999999</v>
      </c>
      <c r="I248" s="220"/>
      <c r="J248" s="221">
        <f>ROUND(I248*H248,2)</f>
        <v>0</v>
      </c>
      <c r="K248" s="217" t="s">
        <v>121</v>
      </c>
      <c r="L248" s="43"/>
      <c r="M248" s="222" t="s">
        <v>19</v>
      </c>
      <c r="N248" s="223" t="s">
        <v>42</v>
      </c>
      <c r="O248" s="83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AR248" s="226" t="s">
        <v>122</v>
      </c>
      <c r="AT248" s="226" t="s">
        <v>117</v>
      </c>
      <c r="AU248" s="226" t="s">
        <v>80</v>
      </c>
      <c r="AY248" s="17" t="s">
        <v>115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7" t="s">
        <v>78</v>
      </c>
      <c r="BK248" s="227">
        <f>ROUND(I248*H248,2)</f>
        <v>0</v>
      </c>
      <c r="BL248" s="17" t="s">
        <v>122</v>
      </c>
      <c r="BM248" s="226" t="s">
        <v>315</v>
      </c>
    </row>
    <row r="249" s="1" customFormat="1">
      <c r="B249" s="38"/>
      <c r="C249" s="39"/>
      <c r="D249" s="228" t="s">
        <v>124</v>
      </c>
      <c r="E249" s="39"/>
      <c r="F249" s="229" t="s">
        <v>316</v>
      </c>
      <c r="G249" s="39"/>
      <c r="H249" s="39"/>
      <c r="I249" s="141"/>
      <c r="J249" s="39"/>
      <c r="K249" s="39"/>
      <c r="L249" s="43"/>
      <c r="M249" s="230"/>
      <c r="N249" s="83"/>
      <c r="O249" s="83"/>
      <c r="P249" s="83"/>
      <c r="Q249" s="83"/>
      <c r="R249" s="83"/>
      <c r="S249" s="83"/>
      <c r="T249" s="84"/>
      <c r="AT249" s="17" t="s">
        <v>124</v>
      </c>
      <c r="AU249" s="17" t="s">
        <v>80</v>
      </c>
    </row>
    <row r="250" s="13" customFormat="1">
      <c r="B250" s="241"/>
      <c r="C250" s="242"/>
      <c r="D250" s="228" t="s">
        <v>126</v>
      </c>
      <c r="E250" s="243" t="s">
        <v>19</v>
      </c>
      <c r="F250" s="244" t="s">
        <v>317</v>
      </c>
      <c r="G250" s="242"/>
      <c r="H250" s="245">
        <v>1035.8699999999999</v>
      </c>
      <c r="I250" s="246"/>
      <c r="J250" s="242"/>
      <c r="K250" s="242"/>
      <c r="L250" s="247"/>
      <c r="M250" s="248"/>
      <c r="N250" s="249"/>
      <c r="O250" s="249"/>
      <c r="P250" s="249"/>
      <c r="Q250" s="249"/>
      <c r="R250" s="249"/>
      <c r="S250" s="249"/>
      <c r="T250" s="250"/>
      <c r="AT250" s="251" t="s">
        <v>126</v>
      </c>
      <c r="AU250" s="251" t="s">
        <v>80</v>
      </c>
      <c r="AV250" s="13" t="s">
        <v>80</v>
      </c>
      <c r="AW250" s="13" t="s">
        <v>33</v>
      </c>
      <c r="AX250" s="13" t="s">
        <v>78</v>
      </c>
      <c r="AY250" s="251" t="s">
        <v>115</v>
      </c>
    </row>
    <row r="251" s="1" customFormat="1" ht="43.2" customHeight="1">
      <c r="B251" s="38"/>
      <c r="C251" s="215" t="s">
        <v>318</v>
      </c>
      <c r="D251" s="215" t="s">
        <v>117</v>
      </c>
      <c r="E251" s="216" t="s">
        <v>319</v>
      </c>
      <c r="F251" s="217" t="s">
        <v>320</v>
      </c>
      <c r="G251" s="218" t="s">
        <v>239</v>
      </c>
      <c r="H251" s="219">
        <v>615.24400000000003</v>
      </c>
      <c r="I251" s="220"/>
      <c r="J251" s="221">
        <f>ROUND(I251*H251,2)</f>
        <v>0</v>
      </c>
      <c r="K251" s="217" t="s">
        <v>121</v>
      </c>
      <c r="L251" s="43"/>
      <c r="M251" s="222" t="s">
        <v>19</v>
      </c>
      <c r="N251" s="223" t="s">
        <v>42</v>
      </c>
      <c r="O251" s="83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AR251" s="226" t="s">
        <v>122</v>
      </c>
      <c r="AT251" s="226" t="s">
        <v>117</v>
      </c>
      <c r="AU251" s="226" t="s">
        <v>80</v>
      </c>
      <c r="AY251" s="17" t="s">
        <v>115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7" t="s">
        <v>78</v>
      </c>
      <c r="BK251" s="227">
        <f>ROUND(I251*H251,2)</f>
        <v>0</v>
      </c>
      <c r="BL251" s="17" t="s">
        <v>122</v>
      </c>
      <c r="BM251" s="226" t="s">
        <v>321</v>
      </c>
    </row>
    <row r="252" s="1" customFormat="1">
      <c r="B252" s="38"/>
      <c r="C252" s="39"/>
      <c r="D252" s="228" t="s">
        <v>124</v>
      </c>
      <c r="E252" s="39"/>
      <c r="F252" s="229" t="s">
        <v>307</v>
      </c>
      <c r="G252" s="39"/>
      <c r="H252" s="39"/>
      <c r="I252" s="141"/>
      <c r="J252" s="39"/>
      <c r="K252" s="39"/>
      <c r="L252" s="43"/>
      <c r="M252" s="264"/>
      <c r="N252" s="265"/>
      <c r="O252" s="265"/>
      <c r="P252" s="265"/>
      <c r="Q252" s="265"/>
      <c r="R252" s="265"/>
      <c r="S252" s="265"/>
      <c r="T252" s="266"/>
      <c r="AT252" s="17" t="s">
        <v>124</v>
      </c>
      <c r="AU252" s="17" t="s">
        <v>80</v>
      </c>
    </row>
    <row r="253" s="1" customFormat="1" ht="6.96" customHeight="1">
      <c r="B253" s="58"/>
      <c r="C253" s="59"/>
      <c r="D253" s="59"/>
      <c r="E253" s="59"/>
      <c r="F253" s="59"/>
      <c r="G253" s="59"/>
      <c r="H253" s="59"/>
      <c r="I253" s="166"/>
      <c r="J253" s="59"/>
      <c r="K253" s="59"/>
      <c r="L253" s="43"/>
    </row>
  </sheetData>
  <sheetProtection sheet="1" autoFilter="0" formatColumns="0" formatRows="0" objects="1" scenarios="1" spinCount="100000" saltValue="cO7+forCaf8MF1E0v/Nhn3OqM6KJC4BoOJ7QRmMD644C/cKCO+N5xSgjsSj7vREWP3Ca7QLe06J9B9/wOyadaw==" hashValue="vOaTTdRukGgywkJypasCvt8p1RW434kaFuHswT2kXspiR7j8jFAFBoYlet+P8PiwmlfeMUxjV+X/zb07BtMCCg==" algorithmName="SHA-512" password="CC35"/>
  <autoFilter ref="C89:K25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9" style="267" customWidth="1"/>
    <col min="2" max="2" width="1.664063" style="267" customWidth="1"/>
    <col min="3" max="4" width="5" style="267" customWidth="1"/>
    <col min="5" max="5" width="11.71" style="267" customWidth="1"/>
    <col min="6" max="6" width="9.14" style="267" customWidth="1"/>
    <col min="7" max="7" width="5" style="267" customWidth="1"/>
    <col min="8" max="8" width="77.86" style="267" customWidth="1"/>
    <col min="9" max="10" width="20" style="267" customWidth="1"/>
    <col min="11" max="11" width="1.664063" style="267" customWidth="1"/>
  </cols>
  <sheetData>
    <row r="1" ht="37.5" customHeight="1"/>
    <row r="2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322</v>
      </c>
      <c r="D3" s="272"/>
      <c r="E3" s="272"/>
      <c r="F3" s="272"/>
      <c r="G3" s="272"/>
      <c r="H3" s="272"/>
      <c r="I3" s="272"/>
      <c r="J3" s="272"/>
      <c r="K3" s="273"/>
    </row>
    <row r="4" ht="25.5" customHeight="1">
      <c r="B4" s="274"/>
      <c r="C4" s="275" t="s">
        <v>323</v>
      </c>
      <c r="D4" s="275"/>
      <c r="E4" s="275"/>
      <c r="F4" s="275"/>
      <c r="G4" s="275"/>
      <c r="H4" s="275"/>
      <c r="I4" s="275"/>
      <c r="J4" s="275"/>
      <c r="K4" s="276"/>
    </row>
    <row r="5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ht="15" customHeight="1">
      <c r="B6" s="274"/>
      <c r="C6" s="278" t="s">
        <v>324</v>
      </c>
      <c r="D6" s="278"/>
      <c r="E6" s="278"/>
      <c r="F6" s="278"/>
      <c r="G6" s="278"/>
      <c r="H6" s="278"/>
      <c r="I6" s="278"/>
      <c r="J6" s="278"/>
      <c r="K6" s="276"/>
    </row>
    <row r="7" ht="15" customHeight="1">
      <c r="B7" s="279"/>
      <c r="C7" s="278" t="s">
        <v>325</v>
      </c>
      <c r="D7" s="278"/>
      <c r="E7" s="278"/>
      <c r="F7" s="278"/>
      <c r="G7" s="278"/>
      <c r="H7" s="278"/>
      <c r="I7" s="278"/>
      <c r="J7" s="278"/>
      <c r="K7" s="276"/>
    </row>
    <row r="8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ht="15" customHeight="1">
      <c r="B9" s="279"/>
      <c r="C9" s="278" t="s">
        <v>326</v>
      </c>
      <c r="D9" s="278"/>
      <c r="E9" s="278"/>
      <c r="F9" s="278"/>
      <c r="G9" s="278"/>
      <c r="H9" s="278"/>
      <c r="I9" s="278"/>
      <c r="J9" s="278"/>
      <c r="K9" s="276"/>
    </row>
    <row r="10" ht="15" customHeight="1">
      <c r="B10" s="279"/>
      <c r="C10" s="278"/>
      <c r="D10" s="278" t="s">
        <v>327</v>
      </c>
      <c r="E10" s="278"/>
      <c r="F10" s="278"/>
      <c r="G10" s="278"/>
      <c r="H10" s="278"/>
      <c r="I10" s="278"/>
      <c r="J10" s="278"/>
      <c r="K10" s="276"/>
    </row>
    <row r="11" ht="15" customHeight="1">
      <c r="B11" s="279"/>
      <c r="C11" s="280"/>
      <c r="D11" s="278" t="s">
        <v>328</v>
      </c>
      <c r="E11" s="278"/>
      <c r="F11" s="278"/>
      <c r="G11" s="278"/>
      <c r="H11" s="278"/>
      <c r="I11" s="278"/>
      <c r="J11" s="278"/>
      <c r="K11" s="276"/>
    </row>
    <row r="12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ht="15" customHeight="1">
      <c r="B13" s="279"/>
      <c r="C13" s="280"/>
      <c r="D13" s="281" t="s">
        <v>329</v>
      </c>
      <c r="E13" s="278"/>
      <c r="F13" s="278"/>
      <c r="G13" s="278"/>
      <c r="H13" s="278"/>
      <c r="I13" s="278"/>
      <c r="J13" s="278"/>
      <c r="K13" s="276"/>
    </row>
    <row r="14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ht="15" customHeight="1">
      <c r="B15" s="279"/>
      <c r="C15" s="280"/>
      <c r="D15" s="278" t="s">
        <v>330</v>
      </c>
      <c r="E15" s="278"/>
      <c r="F15" s="278"/>
      <c r="G15" s="278"/>
      <c r="H15" s="278"/>
      <c r="I15" s="278"/>
      <c r="J15" s="278"/>
      <c r="K15" s="276"/>
    </row>
    <row r="16" ht="15" customHeight="1">
      <c r="B16" s="279"/>
      <c r="C16" s="280"/>
      <c r="D16" s="278" t="s">
        <v>331</v>
      </c>
      <c r="E16" s="278"/>
      <c r="F16" s="278"/>
      <c r="G16" s="278"/>
      <c r="H16" s="278"/>
      <c r="I16" s="278"/>
      <c r="J16" s="278"/>
      <c r="K16" s="276"/>
    </row>
    <row r="17" ht="15" customHeight="1">
      <c r="B17" s="279"/>
      <c r="C17" s="280"/>
      <c r="D17" s="278" t="s">
        <v>332</v>
      </c>
      <c r="E17" s="278"/>
      <c r="F17" s="278"/>
      <c r="G17" s="278"/>
      <c r="H17" s="278"/>
      <c r="I17" s="278"/>
      <c r="J17" s="278"/>
      <c r="K17" s="276"/>
    </row>
    <row r="18" ht="15" customHeight="1">
      <c r="B18" s="279"/>
      <c r="C18" s="280"/>
      <c r="D18" s="280"/>
      <c r="E18" s="282" t="s">
        <v>77</v>
      </c>
      <c r="F18" s="278" t="s">
        <v>333</v>
      </c>
      <c r="G18" s="278"/>
      <c r="H18" s="278"/>
      <c r="I18" s="278"/>
      <c r="J18" s="278"/>
      <c r="K18" s="276"/>
    </row>
    <row r="19" ht="15" customHeight="1">
      <c r="B19" s="279"/>
      <c r="C19" s="280"/>
      <c r="D19" s="280"/>
      <c r="E19" s="282" t="s">
        <v>334</v>
      </c>
      <c r="F19" s="278" t="s">
        <v>335</v>
      </c>
      <c r="G19" s="278"/>
      <c r="H19" s="278"/>
      <c r="I19" s="278"/>
      <c r="J19" s="278"/>
      <c r="K19" s="276"/>
    </row>
    <row r="20" ht="15" customHeight="1">
      <c r="B20" s="279"/>
      <c r="C20" s="280"/>
      <c r="D20" s="280"/>
      <c r="E20" s="282" t="s">
        <v>336</v>
      </c>
      <c r="F20" s="278" t="s">
        <v>337</v>
      </c>
      <c r="G20" s="278"/>
      <c r="H20" s="278"/>
      <c r="I20" s="278"/>
      <c r="J20" s="278"/>
      <c r="K20" s="276"/>
    </row>
    <row r="21" ht="15" customHeight="1">
      <c r="B21" s="279"/>
      <c r="C21" s="280"/>
      <c r="D21" s="280"/>
      <c r="E21" s="282" t="s">
        <v>338</v>
      </c>
      <c r="F21" s="278" t="s">
        <v>339</v>
      </c>
      <c r="G21" s="278"/>
      <c r="H21" s="278"/>
      <c r="I21" s="278"/>
      <c r="J21" s="278"/>
      <c r="K21" s="276"/>
    </row>
    <row r="22" ht="15" customHeight="1">
      <c r="B22" s="279"/>
      <c r="C22" s="280"/>
      <c r="D22" s="280"/>
      <c r="E22" s="282" t="s">
        <v>340</v>
      </c>
      <c r="F22" s="278" t="s">
        <v>341</v>
      </c>
      <c r="G22" s="278"/>
      <c r="H22" s="278"/>
      <c r="I22" s="278"/>
      <c r="J22" s="278"/>
      <c r="K22" s="276"/>
    </row>
    <row r="23" ht="15" customHeight="1">
      <c r="B23" s="279"/>
      <c r="C23" s="280"/>
      <c r="D23" s="280"/>
      <c r="E23" s="282" t="s">
        <v>84</v>
      </c>
      <c r="F23" s="278" t="s">
        <v>342</v>
      </c>
      <c r="G23" s="278"/>
      <c r="H23" s="278"/>
      <c r="I23" s="278"/>
      <c r="J23" s="278"/>
      <c r="K23" s="276"/>
    </row>
    <row r="24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ht="15" customHeight="1">
      <c r="B25" s="279"/>
      <c r="C25" s="278" t="s">
        <v>343</v>
      </c>
      <c r="D25" s="278"/>
      <c r="E25" s="278"/>
      <c r="F25" s="278"/>
      <c r="G25" s="278"/>
      <c r="H25" s="278"/>
      <c r="I25" s="278"/>
      <c r="J25" s="278"/>
      <c r="K25" s="276"/>
    </row>
    <row r="26" ht="15" customHeight="1">
      <c r="B26" s="279"/>
      <c r="C26" s="278" t="s">
        <v>344</v>
      </c>
      <c r="D26" s="278"/>
      <c r="E26" s="278"/>
      <c r="F26" s="278"/>
      <c r="G26" s="278"/>
      <c r="H26" s="278"/>
      <c r="I26" s="278"/>
      <c r="J26" s="278"/>
      <c r="K26" s="276"/>
    </row>
    <row r="27" ht="15" customHeight="1">
      <c r="B27" s="279"/>
      <c r="C27" s="278"/>
      <c r="D27" s="278" t="s">
        <v>345</v>
      </c>
      <c r="E27" s="278"/>
      <c r="F27" s="278"/>
      <c r="G27" s="278"/>
      <c r="H27" s="278"/>
      <c r="I27" s="278"/>
      <c r="J27" s="278"/>
      <c r="K27" s="276"/>
    </row>
    <row r="28" ht="15" customHeight="1">
      <c r="B28" s="279"/>
      <c r="C28" s="280"/>
      <c r="D28" s="278" t="s">
        <v>346</v>
      </c>
      <c r="E28" s="278"/>
      <c r="F28" s="278"/>
      <c r="G28" s="278"/>
      <c r="H28" s="278"/>
      <c r="I28" s="278"/>
      <c r="J28" s="278"/>
      <c r="K28" s="276"/>
    </row>
    <row r="29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ht="15" customHeight="1">
      <c r="B30" s="279"/>
      <c r="C30" s="280"/>
      <c r="D30" s="278" t="s">
        <v>347</v>
      </c>
      <c r="E30" s="278"/>
      <c r="F30" s="278"/>
      <c r="G30" s="278"/>
      <c r="H30" s="278"/>
      <c r="I30" s="278"/>
      <c r="J30" s="278"/>
      <c r="K30" s="276"/>
    </row>
    <row r="31" ht="15" customHeight="1">
      <c r="B31" s="279"/>
      <c r="C31" s="280"/>
      <c r="D31" s="278" t="s">
        <v>348</v>
      </c>
      <c r="E31" s="278"/>
      <c r="F31" s="278"/>
      <c r="G31" s="278"/>
      <c r="H31" s="278"/>
      <c r="I31" s="278"/>
      <c r="J31" s="278"/>
      <c r="K31" s="276"/>
    </row>
    <row r="32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ht="15" customHeight="1">
      <c r="B33" s="279"/>
      <c r="C33" s="280"/>
      <c r="D33" s="278" t="s">
        <v>349</v>
      </c>
      <c r="E33" s="278"/>
      <c r="F33" s="278"/>
      <c r="G33" s="278"/>
      <c r="H33" s="278"/>
      <c r="I33" s="278"/>
      <c r="J33" s="278"/>
      <c r="K33" s="276"/>
    </row>
    <row r="34" ht="15" customHeight="1">
      <c r="B34" s="279"/>
      <c r="C34" s="280"/>
      <c r="D34" s="278" t="s">
        <v>350</v>
      </c>
      <c r="E34" s="278"/>
      <c r="F34" s="278"/>
      <c r="G34" s="278"/>
      <c r="H34" s="278"/>
      <c r="I34" s="278"/>
      <c r="J34" s="278"/>
      <c r="K34" s="276"/>
    </row>
    <row r="35" ht="15" customHeight="1">
      <c r="B35" s="279"/>
      <c r="C35" s="280"/>
      <c r="D35" s="278" t="s">
        <v>351</v>
      </c>
      <c r="E35" s="278"/>
      <c r="F35" s="278"/>
      <c r="G35" s="278"/>
      <c r="H35" s="278"/>
      <c r="I35" s="278"/>
      <c r="J35" s="278"/>
      <c r="K35" s="276"/>
    </row>
    <row r="36" ht="15" customHeight="1">
      <c r="B36" s="279"/>
      <c r="C36" s="280"/>
      <c r="D36" s="278"/>
      <c r="E36" s="281" t="s">
        <v>101</v>
      </c>
      <c r="F36" s="278"/>
      <c r="G36" s="278" t="s">
        <v>352</v>
      </c>
      <c r="H36" s="278"/>
      <c r="I36" s="278"/>
      <c r="J36" s="278"/>
      <c r="K36" s="276"/>
    </row>
    <row r="37" ht="30.75" customHeight="1">
      <c r="B37" s="279"/>
      <c r="C37" s="280"/>
      <c r="D37" s="278"/>
      <c r="E37" s="281" t="s">
        <v>353</v>
      </c>
      <c r="F37" s="278"/>
      <c r="G37" s="278" t="s">
        <v>354</v>
      </c>
      <c r="H37" s="278"/>
      <c r="I37" s="278"/>
      <c r="J37" s="278"/>
      <c r="K37" s="276"/>
    </row>
    <row r="38" ht="15" customHeight="1">
      <c r="B38" s="279"/>
      <c r="C38" s="280"/>
      <c r="D38" s="278"/>
      <c r="E38" s="281" t="s">
        <v>52</v>
      </c>
      <c r="F38" s="278"/>
      <c r="G38" s="278" t="s">
        <v>355</v>
      </c>
      <c r="H38" s="278"/>
      <c r="I38" s="278"/>
      <c r="J38" s="278"/>
      <c r="K38" s="276"/>
    </row>
    <row r="39" ht="15" customHeight="1">
      <c r="B39" s="279"/>
      <c r="C39" s="280"/>
      <c r="D39" s="278"/>
      <c r="E39" s="281" t="s">
        <v>53</v>
      </c>
      <c r="F39" s="278"/>
      <c r="G39" s="278" t="s">
        <v>356</v>
      </c>
      <c r="H39" s="278"/>
      <c r="I39" s="278"/>
      <c r="J39" s="278"/>
      <c r="K39" s="276"/>
    </row>
    <row r="40" ht="15" customHeight="1">
      <c r="B40" s="279"/>
      <c r="C40" s="280"/>
      <c r="D40" s="278"/>
      <c r="E40" s="281" t="s">
        <v>102</v>
      </c>
      <c r="F40" s="278"/>
      <c r="G40" s="278" t="s">
        <v>357</v>
      </c>
      <c r="H40" s="278"/>
      <c r="I40" s="278"/>
      <c r="J40" s="278"/>
      <c r="K40" s="276"/>
    </row>
    <row r="41" ht="15" customHeight="1">
      <c r="B41" s="279"/>
      <c r="C41" s="280"/>
      <c r="D41" s="278"/>
      <c r="E41" s="281" t="s">
        <v>103</v>
      </c>
      <c r="F41" s="278"/>
      <c r="G41" s="278" t="s">
        <v>358</v>
      </c>
      <c r="H41" s="278"/>
      <c r="I41" s="278"/>
      <c r="J41" s="278"/>
      <c r="K41" s="276"/>
    </row>
    <row r="42" ht="15" customHeight="1">
      <c r="B42" s="279"/>
      <c r="C42" s="280"/>
      <c r="D42" s="278"/>
      <c r="E42" s="281" t="s">
        <v>359</v>
      </c>
      <c r="F42" s="278"/>
      <c r="G42" s="278" t="s">
        <v>360</v>
      </c>
      <c r="H42" s="278"/>
      <c r="I42" s="278"/>
      <c r="J42" s="278"/>
      <c r="K42" s="276"/>
    </row>
    <row r="43" ht="15" customHeight="1">
      <c r="B43" s="279"/>
      <c r="C43" s="280"/>
      <c r="D43" s="278"/>
      <c r="E43" s="281"/>
      <c r="F43" s="278"/>
      <c r="G43" s="278" t="s">
        <v>361</v>
      </c>
      <c r="H43" s="278"/>
      <c r="I43" s="278"/>
      <c r="J43" s="278"/>
      <c r="K43" s="276"/>
    </row>
    <row r="44" ht="15" customHeight="1">
      <c r="B44" s="279"/>
      <c r="C44" s="280"/>
      <c r="D44" s="278"/>
      <c r="E44" s="281" t="s">
        <v>362</v>
      </c>
      <c r="F44" s="278"/>
      <c r="G44" s="278" t="s">
        <v>363</v>
      </c>
      <c r="H44" s="278"/>
      <c r="I44" s="278"/>
      <c r="J44" s="278"/>
      <c r="K44" s="276"/>
    </row>
    <row r="45" ht="15" customHeight="1">
      <c r="B45" s="279"/>
      <c r="C45" s="280"/>
      <c r="D45" s="278"/>
      <c r="E45" s="281" t="s">
        <v>105</v>
      </c>
      <c r="F45" s="278"/>
      <c r="G45" s="278" t="s">
        <v>364</v>
      </c>
      <c r="H45" s="278"/>
      <c r="I45" s="278"/>
      <c r="J45" s="278"/>
      <c r="K45" s="276"/>
    </row>
    <row r="46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ht="15" customHeight="1">
      <c r="B47" s="279"/>
      <c r="C47" s="280"/>
      <c r="D47" s="278" t="s">
        <v>365</v>
      </c>
      <c r="E47" s="278"/>
      <c r="F47" s="278"/>
      <c r="G47" s="278"/>
      <c r="H47" s="278"/>
      <c r="I47" s="278"/>
      <c r="J47" s="278"/>
      <c r="K47" s="276"/>
    </row>
    <row r="48" ht="15" customHeight="1">
      <c r="B48" s="279"/>
      <c r="C48" s="280"/>
      <c r="D48" s="280"/>
      <c r="E48" s="278" t="s">
        <v>366</v>
      </c>
      <c r="F48" s="278"/>
      <c r="G48" s="278"/>
      <c r="H48" s="278"/>
      <c r="I48" s="278"/>
      <c r="J48" s="278"/>
      <c r="K48" s="276"/>
    </row>
    <row r="49" ht="15" customHeight="1">
      <c r="B49" s="279"/>
      <c r="C49" s="280"/>
      <c r="D49" s="280"/>
      <c r="E49" s="278" t="s">
        <v>367</v>
      </c>
      <c r="F49" s="278"/>
      <c r="G49" s="278"/>
      <c r="H49" s="278"/>
      <c r="I49" s="278"/>
      <c r="J49" s="278"/>
      <c r="K49" s="276"/>
    </row>
    <row r="50" ht="15" customHeight="1">
      <c r="B50" s="279"/>
      <c r="C50" s="280"/>
      <c r="D50" s="280"/>
      <c r="E50" s="278" t="s">
        <v>368</v>
      </c>
      <c r="F50" s="278"/>
      <c r="G50" s="278"/>
      <c r="H50" s="278"/>
      <c r="I50" s="278"/>
      <c r="J50" s="278"/>
      <c r="K50" s="276"/>
    </row>
    <row r="51" ht="15" customHeight="1">
      <c r="B51" s="279"/>
      <c r="C51" s="280"/>
      <c r="D51" s="278" t="s">
        <v>369</v>
      </c>
      <c r="E51" s="278"/>
      <c r="F51" s="278"/>
      <c r="G51" s="278"/>
      <c r="H51" s="278"/>
      <c r="I51" s="278"/>
      <c r="J51" s="278"/>
      <c r="K51" s="276"/>
    </row>
    <row r="52" ht="25.5" customHeight="1">
      <c r="B52" s="274"/>
      <c r="C52" s="275" t="s">
        <v>370</v>
      </c>
      <c r="D52" s="275"/>
      <c r="E52" s="275"/>
      <c r="F52" s="275"/>
      <c r="G52" s="275"/>
      <c r="H52" s="275"/>
      <c r="I52" s="275"/>
      <c r="J52" s="275"/>
      <c r="K52" s="276"/>
    </row>
    <row r="53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ht="15" customHeight="1">
      <c r="B54" s="274"/>
      <c r="C54" s="278" t="s">
        <v>371</v>
      </c>
      <c r="D54" s="278"/>
      <c r="E54" s="278"/>
      <c r="F54" s="278"/>
      <c r="G54" s="278"/>
      <c r="H54" s="278"/>
      <c r="I54" s="278"/>
      <c r="J54" s="278"/>
      <c r="K54" s="276"/>
    </row>
    <row r="55" ht="15" customHeight="1">
      <c r="B55" s="274"/>
      <c r="C55" s="278" t="s">
        <v>372</v>
      </c>
      <c r="D55" s="278"/>
      <c r="E55" s="278"/>
      <c r="F55" s="278"/>
      <c r="G55" s="278"/>
      <c r="H55" s="278"/>
      <c r="I55" s="278"/>
      <c r="J55" s="278"/>
      <c r="K55" s="276"/>
    </row>
    <row r="56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ht="15" customHeight="1">
      <c r="B57" s="274"/>
      <c r="C57" s="278" t="s">
        <v>373</v>
      </c>
      <c r="D57" s="278"/>
      <c r="E57" s="278"/>
      <c r="F57" s="278"/>
      <c r="G57" s="278"/>
      <c r="H57" s="278"/>
      <c r="I57" s="278"/>
      <c r="J57" s="278"/>
      <c r="K57" s="276"/>
    </row>
    <row r="58" ht="15" customHeight="1">
      <c r="B58" s="274"/>
      <c r="C58" s="280"/>
      <c r="D58" s="278" t="s">
        <v>374</v>
      </c>
      <c r="E58" s="278"/>
      <c r="F58" s="278"/>
      <c r="G58" s="278"/>
      <c r="H58" s="278"/>
      <c r="I58" s="278"/>
      <c r="J58" s="278"/>
      <c r="K58" s="276"/>
    </row>
    <row r="59" ht="15" customHeight="1">
      <c r="B59" s="274"/>
      <c r="C59" s="280"/>
      <c r="D59" s="278" t="s">
        <v>375</v>
      </c>
      <c r="E59" s="278"/>
      <c r="F59" s="278"/>
      <c r="G59" s="278"/>
      <c r="H59" s="278"/>
      <c r="I59" s="278"/>
      <c r="J59" s="278"/>
      <c r="K59" s="276"/>
    </row>
    <row r="60" ht="15" customHeight="1">
      <c r="B60" s="274"/>
      <c r="C60" s="280"/>
      <c r="D60" s="278" t="s">
        <v>376</v>
      </c>
      <c r="E60" s="278"/>
      <c r="F60" s="278"/>
      <c r="G60" s="278"/>
      <c r="H60" s="278"/>
      <c r="I60" s="278"/>
      <c r="J60" s="278"/>
      <c r="K60" s="276"/>
    </row>
    <row r="61" ht="15" customHeight="1">
      <c r="B61" s="274"/>
      <c r="C61" s="280"/>
      <c r="D61" s="278" t="s">
        <v>377</v>
      </c>
      <c r="E61" s="278"/>
      <c r="F61" s="278"/>
      <c r="G61" s="278"/>
      <c r="H61" s="278"/>
      <c r="I61" s="278"/>
      <c r="J61" s="278"/>
      <c r="K61" s="276"/>
    </row>
    <row r="62" ht="15" customHeight="1">
      <c r="B62" s="274"/>
      <c r="C62" s="280"/>
      <c r="D62" s="283" t="s">
        <v>378</v>
      </c>
      <c r="E62" s="283"/>
      <c r="F62" s="283"/>
      <c r="G62" s="283"/>
      <c r="H62" s="283"/>
      <c r="I62" s="283"/>
      <c r="J62" s="283"/>
      <c r="K62" s="276"/>
    </row>
    <row r="63" ht="15" customHeight="1">
      <c r="B63" s="274"/>
      <c r="C63" s="280"/>
      <c r="D63" s="278" t="s">
        <v>379</v>
      </c>
      <c r="E63" s="278"/>
      <c r="F63" s="278"/>
      <c r="G63" s="278"/>
      <c r="H63" s="278"/>
      <c r="I63" s="278"/>
      <c r="J63" s="278"/>
      <c r="K63" s="276"/>
    </row>
    <row r="64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ht="15" customHeight="1">
      <c r="B65" s="274"/>
      <c r="C65" s="280"/>
      <c r="D65" s="278" t="s">
        <v>380</v>
      </c>
      <c r="E65" s="278"/>
      <c r="F65" s="278"/>
      <c r="G65" s="278"/>
      <c r="H65" s="278"/>
      <c r="I65" s="278"/>
      <c r="J65" s="278"/>
      <c r="K65" s="276"/>
    </row>
    <row r="66" ht="15" customHeight="1">
      <c r="B66" s="274"/>
      <c r="C66" s="280"/>
      <c r="D66" s="283" t="s">
        <v>381</v>
      </c>
      <c r="E66" s="283"/>
      <c r="F66" s="283"/>
      <c r="G66" s="283"/>
      <c r="H66" s="283"/>
      <c r="I66" s="283"/>
      <c r="J66" s="283"/>
      <c r="K66" s="276"/>
    </row>
    <row r="67" ht="15" customHeight="1">
      <c r="B67" s="274"/>
      <c r="C67" s="280"/>
      <c r="D67" s="278" t="s">
        <v>382</v>
      </c>
      <c r="E67" s="278"/>
      <c r="F67" s="278"/>
      <c r="G67" s="278"/>
      <c r="H67" s="278"/>
      <c r="I67" s="278"/>
      <c r="J67" s="278"/>
      <c r="K67" s="276"/>
    </row>
    <row r="68" ht="15" customHeight="1">
      <c r="B68" s="274"/>
      <c r="C68" s="280"/>
      <c r="D68" s="278" t="s">
        <v>383</v>
      </c>
      <c r="E68" s="278"/>
      <c r="F68" s="278"/>
      <c r="G68" s="278"/>
      <c r="H68" s="278"/>
      <c r="I68" s="278"/>
      <c r="J68" s="278"/>
      <c r="K68" s="276"/>
    </row>
    <row r="69" ht="15" customHeight="1">
      <c r="B69" s="274"/>
      <c r="C69" s="280"/>
      <c r="D69" s="278" t="s">
        <v>384</v>
      </c>
      <c r="E69" s="278"/>
      <c r="F69" s="278"/>
      <c r="G69" s="278"/>
      <c r="H69" s="278"/>
      <c r="I69" s="278"/>
      <c r="J69" s="278"/>
      <c r="K69" s="276"/>
    </row>
    <row r="70" ht="15" customHeight="1">
      <c r="B70" s="274"/>
      <c r="C70" s="280"/>
      <c r="D70" s="278" t="s">
        <v>385</v>
      </c>
      <c r="E70" s="278"/>
      <c r="F70" s="278"/>
      <c r="G70" s="278"/>
      <c r="H70" s="278"/>
      <c r="I70" s="278"/>
      <c r="J70" s="278"/>
      <c r="K70" s="276"/>
    </row>
    <row r="7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ht="45" customHeight="1">
      <c r="B75" s="293"/>
      <c r="C75" s="294" t="s">
        <v>386</v>
      </c>
      <c r="D75" s="294"/>
      <c r="E75" s="294"/>
      <c r="F75" s="294"/>
      <c r="G75" s="294"/>
      <c r="H75" s="294"/>
      <c r="I75" s="294"/>
      <c r="J75" s="294"/>
      <c r="K75" s="295"/>
    </row>
    <row r="76" ht="17.25" customHeight="1">
      <c r="B76" s="293"/>
      <c r="C76" s="296" t="s">
        <v>387</v>
      </c>
      <c r="D76" s="296"/>
      <c r="E76" s="296"/>
      <c r="F76" s="296" t="s">
        <v>388</v>
      </c>
      <c r="G76" s="297"/>
      <c r="H76" s="296" t="s">
        <v>53</v>
      </c>
      <c r="I76" s="296" t="s">
        <v>56</v>
      </c>
      <c r="J76" s="296" t="s">
        <v>389</v>
      </c>
      <c r="K76" s="295"/>
    </row>
    <row r="77" ht="17.25" customHeight="1">
      <c r="B77" s="293"/>
      <c r="C77" s="298" t="s">
        <v>390</v>
      </c>
      <c r="D77" s="298"/>
      <c r="E77" s="298"/>
      <c r="F77" s="299" t="s">
        <v>391</v>
      </c>
      <c r="G77" s="300"/>
      <c r="H77" s="298"/>
      <c r="I77" s="298"/>
      <c r="J77" s="298" t="s">
        <v>392</v>
      </c>
      <c r="K77" s="295"/>
    </row>
    <row r="78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ht="15" customHeight="1">
      <c r="B79" s="293"/>
      <c r="C79" s="281" t="s">
        <v>52</v>
      </c>
      <c r="D79" s="301"/>
      <c r="E79" s="301"/>
      <c r="F79" s="303" t="s">
        <v>393</v>
      </c>
      <c r="G79" s="302"/>
      <c r="H79" s="281" t="s">
        <v>394</v>
      </c>
      <c r="I79" s="281" t="s">
        <v>395</v>
      </c>
      <c r="J79" s="281">
        <v>20</v>
      </c>
      <c r="K79" s="295"/>
    </row>
    <row r="80" ht="15" customHeight="1">
      <c r="B80" s="293"/>
      <c r="C80" s="281" t="s">
        <v>396</v>
      </c>
      <c r="D80" s="281"/>
      <c r="E80" s="281"/>
      <c r="F80" s="303" t="s">
        <v>393</v>
      </c>
      <c r="G80" s="302"/>
      <c r="H80" s="281" t="s">
        <v>397</v>
      </c>
      <c r="I80" s="281" t="s">
        <v>395</v>
      </c>
      <c r="J80" s="281">
        <v>120</v>
      </c>
      <c r="K80" s="295"/>
    </row>
    <row r="81" ht="15" customHeight="1">
      <c r="B81" s="304"/>
      <c r="C81" s="281" t="s">
        <v>398</v>
      </c>
      <c r="D81" s="281"/>
      <c r="E81" s="281"/>
      <c r="F81" s="303" t="s">
        <v>399</v>
      </c>
      <c r="G81" s="302"/>
      <c r="H81" s="281" t="s">
        <v>400</v>
      </c>
      <c r="I81" s="281" t="s">
        <v>395</v>
      </c>
      <c r="J81" s="281">
        <v>50</v>
      </c>
      <c r="K81" s="295"/>
    </row>
    <row r="82" ht="15" customHeight="1">
      <c r="B82" s="304"/>
      <c r="C82" s="281" t="s">
        <v>401</v>
      </c>
      <c r="D82" s="281"/>
      <c r="E82" s="281"/>
      <c r="F82" s="303" t="s">
        <v>393</v>
      </c>
      <c r="G82" s="302"/>
      <c r="H82" s="281" t="s">
        <v>402</v>
      </c>
      <c r="I82" s="281" t="s">
        <v>403</v>
      </c>
      <c r="J82" s="281"/>
      <c r="K82" s="295"/>
    </row>
    <row r="83" ht="15" customHeight="1">
      <c r="B83" s="304"/>
      <c r="C83" s="305" t="s">
        <v>404</v>
      </c>
      <c r="D83" s="305"/>
      <c r="E83" s="305"/>
      <c r="F83" s="306" t="s">
        <v>399</v>
      </c>
      <c r="G83" s="305"/>
      <c r="H83" s="305" t="s">
        <v>405</v>
      </c>
      <c r="I83" s="305" t="s">
        <v>395</v>
      </c>
      <c r="J83" s="305">
        <v>15</v>
      </c>
      <c r="K83" s="295"/>
    </row>
    <row r="84" ht="15" customHeight="1">
      <c r="B84" s="304"/>
      <c r="C84" s="305" t="s">
        <v>406</v>
      </c>
      <c r="D84" s="305"/>
      <c r="E84" s="305"/>
      <c r="F84" s="306" t="s">
        <v>399</v>
      </c>
      <c r="G84" s="305"/>
      <c r="H84" s="305" t="s">
        <v>407</v>
      </c>
      <c r="I84" s="305" t="s">
        <v>395</v>
      </c>
      <c r="J84" s="305">
        <v>15</v>
      </c>
      <c r="K84" s="295"/>
    </row>
    <row r="85" ht="15" customHeight="1">
      <c r="B85" s="304"/>
      <c r="C85" s="305" t="s">
        <v>408</v>
      </c>
      <c r="D85" s="305"/>
      <c r="E85" s="305"/>
      <c r="F85" s="306" t="s">
        <v>399</v>
      </c>
      <c r="G85" s="305"/>
      <c r="H85" s="305" t="s">
        <v>409</v>
      </c>
      <c r="I85" s="305" t="s">
        <v>395</v>
      </c>
      <c r="J85" s="305">
        <v>20</v>
      </c>
      <c r="K85" s="295"/>
    </row>
    <row r="86" ht="15" customHeight="1">
      <c r="B86" s="304"/>
      <c r="C86" s="305" t="s">
        <v>410</v>
      </c>
      <c r="D86" s="305"/>
      <c r="E86" s="305"/>
      <c r="F86" s="306" t="s">
        <v>399</v>
      </c>
      <c r="G86" s="305"/>
      <c r="H86" s="305" t="s">
        <v>411</v>
      </c>
      <c r="I86" s="305" t="s">
        <v>395</v>
      </c>
      <c r="J86" s="305">
        <v>20</v>
      </c>
      <c r="K86" s="295"/>
    </row>
    <row r="87" ht="15" customHeight="1">
      <c r="B87" s="304"/>
      <c r="C87" s="281" t="s">
        <v>412</v>
      </c>
      <c r="D87" s="281"/>
      <c r="E87" s="281"/>
      <c r="F87" s="303" t="s">
        <v>399</v>
      </c>
      <c r="G87" s="302"/>
      <c r="H87" s="281" t="s">
        <v>413</v>
      </c>
      <c r="I87" s="281" t="s">
        <v>395</v>
      </c>
      <c r="J87" s="281">
        <v>50</v>
      </c>
      <c r="K87" s="295"/>
    </row>
    <row r="88" ht="15" customHeight="1">
      <c r="B88" s="304"/>
      <c r="C88" s="281" t="s">
        <v>414</v>
      </c>
      <c r="D88" s="281"/>
      <c r="E88" s="281"/>
      <c r="F88" s="303" t="s">
        <v>399</v>
      </c>
      <c r="G88" s="302"/>
      <c r="H88" s="281" t="s">
        <v>415</v>
      </c>
      <c r="I88" s="281" t="s">
        <v>395</v>
      </c>
      <c r="J88" s="281">
        <v>20</v>
      </c>
      <c r="K88" s="295"/>
    </row>
    <row r="89" ht="15" customHeight="1">
      <c r="B89" s="304"/>
      <c r="C89" s="281" t="s">
        <v>416</v>
      </c>
      <c r="D89" s="281"/>
      <c r="E89" s="281"/>
      <c r="F89" s="303" t="s">
        <v>399</v>
      </c>
      <c r="G89" s="302"/>
      <c r="H89" s="281" t="s">
        <v>417</v>
      </c>
      <c r="I89" s="281" t="s">
        <v>395</v>
      </c>
      <c r="J89" s="281">
        <v>20</v>
      </c>
      <c r="K89" s="295"/>
    </row>
    <row r="90" ht="15" customHeight="1">
      <c r="B90" s="304"/>
      <c r="C90" s="281" t="s">
        <v>418</v>
      </c>
      <c r="D90" s="281"/>
      <c r="E90" s="281"/>
      <c r="F90" s="303" t="s">
        <v>399</v>
      </c>
      <c r="G90" s="302"/>
      <c r="H90" s="281" t="s">
        <v>419</v>
      </c>
      <c r="I90" s="281" t="s">
        <v>395</v>
      </c>
      <c r="J90" s="281">
        <v>50</v>
      </c>
      <c r="K90" s="295"/>
    </row>
    <row r="91" ht="15" customHeight="1">
      <c r="B91" s="304"/>
      <c r="C91" s="281" t="s">
        <v>420</v>
      </c>
      <c r="D91" s="281"/>
      <c r="E91" s="281"/>
      <c r="F91" s="303" t="s">
        <v>399</v>
      </c>
      <c r="G91" s="302"/>
      <c r="H91" s="281" t="s">
        <v>420</v>
      </c>
      <c r="I91" s="281" t="s">
        <v>395</v>
      </c>
      <c r="J91" s="281">
        <v>50</v>
      </c>
      <c r="K91" s="295"/>
    </row>
    <row r="92" ht="15" customHeight="1">
      <c r="B92" s="304"/>
      <c r="C92" s="281" t="s">
        <v>421</v>
      </c>
      <c r="D92" s="281"/>
      <c r="E92" s="281"/>
      <c r="F92" s="303" t="s">
        <v>399</v>
      </c>
      <c r="G92" s="302"/>
      <c r="H92" s="281" t="s">
        <v>422</v>
      </c>
      <c r="I92" s="281" t="s">
        <v>395</v>
      </c>
      <c r="J92" s="281">
        <v>255</v>
      </c>
      <c r="K92" s="295"/>
    </row>
    <row r="93" ht="15" customHeight="1">
      <c r="B93" s="304"/>
      <c r="C93" s="281" t="s">
        <v>423</v>
      </c>
      <c r="D93" s="281"/>
      <c r="E93" s="281"/>
      <c r="F93" s="303" t="s">
        <v>393</v>
      </c>
      <c r="G93" s="302"/>
      <c r="H93" s="281" t="s">
        <v>424</v>
      </c>
      <c r="I93" s="281" t="s">
        <v>425</v>
      </c>
      <c r="J93" s="281"/>
      <c r="K93" s="295"/>
    </row>
    <row r="94" ht="15" customHeight="1">
      <c r="B94" s="304"/>
      <c r="C94" s="281" t="s">
        <v>426</v>
      </c>
      <c r="D94" s="281"/>
      <c r="E94" s="281"/>
      <c r="F94" s="303" t="s">
        <v>393</v>
      </c>
      <c r="G94" s="302"/>
      <c r="H94" s="281" t="s">
        <v>427</v>
      </c>
      <c r="I94" s="281" t="s">
        <v>428</v>
      </c>
      <c r="J94" s="281"/>
      <c r="K94" s="295"/>
    </row>
    <row r="95" ht="15" customHeight="1">
      <c r="B95" s="304"/>
      <c r="C95" s="281" t="s">
        <v>429</v>
      </c>
      <c r="D95" s="281"/>
      <c r="E95" s="281"/>
      <c r="F95" s="303" t="s">
        <v>393</v>
      </c>
      <c r="G95" s="302"/>
      <c r="H95" s="281" t="s">
        <v>429</v>
      </c>
      <c r="I95" s="281" t="s">
        <v>428</v>
      </c>
      <c r="J95" s="281"/>
      <c r="K95" s="295"/>
    </row>
    <row r="96" ht="15" customHeight="1">
      <c r="B96" s="304"/>
      <c r="C96" s="281" t="s">
        <v>37</v>
      </c>
      <c r="D96" s="281"/>
      <c r="E96" s="281"/>
      <c r="F96" s="303" t="s">
        <v>393</v>
      </c>
      <c r="G96" s="302"/>
      <c r="H96" s="281" t="s">
        <v>430</v>
      </c>
      <c r="I96" s="281" t="s">
        <v>428</v>
      </c>
      <c r="J96" s="281"/>
      <c r="K96" s="295"/>
    </row>
    <row r="97" ht="15" customHeight="1">
      <c r="B97" s="304"/>
      <c r="C97" s="281" t="s">
        <v>47</v>
      </c>
      <c r="D97" s="281"/>
      <c r="E97" s="281"/>
      <c r="F97" s="303" t="s">
        <v>393</v>
      </c>
      <c r="G97" s="302"/>
      <c r="H97" s="281" t="s">
        <v>431</v>
      </c>
      <c r="I97" s="281" t="s">
        <v>428</v>
      </c>
      <c r="J97" s="281"/>
      <c r="K97" s="295"/>
    </row>
    <row r="98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ht="45" customHeight="1">
      <c r="B102" s="293"/>
      <c r="C102" s="294" t="s">
        <v>432</v>
      </c>
      <c r="D102" s="294"/>
      <c r="E102" s="294"/>
      <c r="F102" s="294"/>
      <c r="G102" s="294"/>
      <c r="H102" s="294"/>
      <c r="I102" s="294"/>
      <c r="J102" s="294"/>
      <c r="K102" s="295"/>
    </row>
    <row r="103" ht="17.25" customHeight="1">
      <c r="B103" s="293"/>
      <c r="C103" s="296" t="s">
        <v>387</v>
      </c>
      <c r="D103" s="296"/>
      <c r="E103" s="296"/>
      <c r="F103" s="296" t="s">
        <v>388</v>
      </c>
      <c r="G103" s="297"/>
      <c r="H103" s="296" t="s">
        <v>53</v>
      </c>
      <c r="I103" s="296" t="s">
        <v>56</v>
      </c>
      <c r="J103" s="296" t="s">
        <v>389</v>
      </c>
      <c r="K103" s="295"/>
    </row>
    <row r="104" ht="17.25" customHeight="1">
      <c r="B104" s="293"/>
      <c r="C104" s="298" t="s">
        <v>390</v>
      </c>
      <c r="D104" s="298"/>
      <c r="E104" s="298"/>
      <c r="F104" s="299" t="s">
        <v>391</v>
      </c>
      <c r="G104" s="300"/>
      <c r="H104" s="298"/>
      <c r="I104" s="298"/>
      <c r="J104" s="298" t="s">
        <v>392</v>
      </c>
      <c r="K104" s="295"/>
    </row>
    <row r="105" ht="5.25" customHeight="1">
      <c r="B105" s="293"/>
      <c r="C105" s="296"/>
      <c r="D105" s="296"/>
      <c r="E105" s="296"/>
      <c r="F105" s="296"/>
      <c r="G105" s="312"/>
      <c r="H105" s="296"/>
      <c r="I105" s="296"/>
      <c r="J105" s="296"/>
      <c r="K105" s="295"/>
    </row>
    <row r="106" ht="15" customHeight="1">
      <c r="B106" s="293"/>
      <c r="C106" s="281" t="s">
        <v>52</v>
      </c>
      <c r="D106" s="301"/>
      <c r="E106" s="301"/>
      <c r="F106" s="303" t="s">
        <v>393</v>
      </c>
      <c r="G106" s="312"/>
      <c r="H106" s="281" t="s">
        <v>433</v>
      </c>
      <c r="I106" s="281" t="s">
        <v>395</v>
      </c>
      <c r="J106" s="281">
        <v>20</v>
      </c>
      <c r="K106" s="295"/>
    </row>
    <row r="107" ht="15" customHeight="1">
      <c r="B107" s="293"/>
      <c r="C107" s="281" t="s">
        <v>396</v>
      </c>
      <c r="D107" s="281"/>
      <c r="E107" s="281"/>
      <c r="F107" s="303" t="s">
        <v>393</v>
      </c>
      <c r="G107" s="281"/>
      <c r="H107" s="281" t="s">
        <v>433</v>
      </c>
      <c r="I107" s="281" t="s">
        <v>395</v>
      </c>
      <c r="J107" s="281">
        <v>120</v>
      </c>
      <c r="K107" s="295"/>
    </row>
    <row r="108" ht="15" customHeight="1">
      <c r="B108" s="304"/>
      <c r="C108" s="281" t="s">
        <v>398</v>
      </c>
      <c r="D108" s="281"/>
      <c r="E108" s="281"/>
      <c r="F108" s="303" t="s">
        <v>399</v>
      </c>
      <c r="G108" s="281"/>
      <c r="H108" s="281" t="s">
        <v>433</v>
      </c>
      <c r="I108" s="281" t="s">
        <v>395</v>
      </c>
      <c r="J108" s="281">
        <v>50</v>
      </c>
      <c r="K108" s="295"/>
    </row>
    <row r="109" ht="15" customHeight="1">
      <c r="B109" s="304"/>
      <c r="C109" s="281" t="s">
        <v>401</v>
      </c>
      <c r="D109" s="281"/>
      <c r="E109" s="281"/>
      <c r="F109" s="303" t="s">
        <v>393</v>
      </c>
      <c r="G109" s="281"/>
      <c r="H109" s="281" t="s">
        <v>433</v>
      </c>
      <c r="I109" s="281" t="s">
        <v>403</v>
      </c>
      <c r="J109" s="281"/>
      <c r="K109" s="295"/>
    </row>
    <row r="110" ht="15" customHeight="1">
      <c r="B110" s="304"/>
      <c r="C110" s="281" t="s">
        <v>412</v>
      </c>
      <c r="D110" s="281"/>
      <c r="E110" s="281"/>
      <c r="F110" s="303" t="s">
        <v>399</v>
      </c>
      <c r="G110" s="281"/>
      <c r="H110" s="281" t="s">
        <v>433</v>
      </c>
      <c r="I110" s="281" t="s">
        <v>395</v>
      </c>
      <c r="J110" s="281">
        <v>50</v>
      </c>
      <c r="K110" s="295"/>
    </row>
    <row r="111" ht="15" customHeight="1">
      <c r="B111" s="304"/>
      <c r="C111" s="281" t="s">
        <v>420</v>
      </c>
      <c r="D111" s="281"/>
      <c r="E111" s="281"/>
      <c r="F111" s="303" t="s">
        <v>399</v>
      </c>
      <c r="G111" s="281"/>
      <c r="H111" s="281" t="s">
        <v>433</v>
      </c>
      <c r="I111" s="281" t="s">
        <v>395</v>
      </c>
      <c r="J111" s="281">
        <v>50</v>
      </c>
      <c r="K111" s="295"/>
    </row>
    <row r="112" ht="15" customHeight="1">
      <c r="B112" s="304"/>
      <c r="C112" s="281" t="s">
        <v>418</v>
      </c>
      <c r="D112" s="281"/>
      <c r="E112" s="281"/>
      <c r="F112" s="303" t="s">
        <v>399</v>
      </c>
      <c r="G112" s="281"/>
      <c r="H112" s="281" t="s">
        <v>433</v>
      </c>
      <c r="I112" s="281" t="s">
        <v>395</v>
      </c>
      <c r="J112" s="281">
        <v>50</v>
      </c>
      <c r="K112" s="295"/>
    </row>
    <row r="113" ht="15" customHeight="1">
      <c r="B113" s="304"/>
      <c r="C113" s="281" t="s">
        <v>52</v>
      </c>
      <c r="D113" s="281"/>
      <c r="E113" s="281"/>
      <c r="F113" s="303" t="s">
        <v>393</v>
      </c>
      <c r="G113" s="281"/>
      <c r="H113" s="281" t="s">
        <v>434</v>
      </c>
      <c r="I113" s="281" t="s">
        <v>395</v>
      </c>
      <c r="J113" s="281">
        <v>20</v>
      </c>
      <c r="K113" s="295"/>
    </row>
    <row r="114" ht="15" customHeight="1">
      <c r="B114" s="304"/>
      <c r="C114" s="281" t="s">
        <v>435</v>
      </c>
      <c r="D114" s="281"/>
      <c r="E114" s="281"/>
      <c r="F114" s="303" t="s">
        <v>393</v>
      </c>
      <c r="G114" s="281"/>
      <c r="H114" s="281" t="s">
        <v>436</v>
      </c>
      <c r="I114" s="281" t="s">
        <v>395</v>
      </c>
      <c r="J114" s="281">
        <v>120</v>
      </c>
      <c r="K114" s="295"/>
    </row>
    <row r="115" ht="15" customHeight="1">
      <c r="B115" s="304"/>
      <c r="C115" s="281" t="s">
        <v>37</v>
      </c>
      <c r="D115" s="281"/>
      <c r="E115" s="281"/>
      <c r="F115" s="303" t="s">
        <v>393</v>
      </c>
      <c r="G115" s="281"/>
      <c r="H115" s="281" t="s">
        <v>437</v>
      </c>
      <c r="I115" s="281" t="s">
        <v>428</v>
      </c>
      <c r="J115" s="281"/>
      <c r="K115" s="295"/>
    </row>
    <row r="116" ht="15" customHeight="1">
      <c r="B116" s="304"/>
      <c r="C116" s="281" t="s">
        <v>47</v>
      </c>
      <c r="D116" s="281"/>
      <c r="E116" s="281"/>
      <c r="F116" s="303" t="s">
        <v>393</v>
      </c>
      <c r="G116" s="281"/>
      <c r="H116" s="281" t="s">
        <v>438</v>
      </c>
      <c r="I116" s="281" t="s">
        <v>428</v>
      </c>
      <c r="J116" s="281"/>
      <c r="K116" s="295"/>
    </row>
    <row r="117" ht="15" customHeight="1">
      <c r="B117" s="304"/>
      <c r="C117" s="281" t="s">
        <v>56</v>
      </c>
      <c r="D117" s="281"/>
      <c r="E117" s="281"/>
      <c r="F117" s="303" t="s">
        <v>393</v>
      </c>
      <c r="G117" s="281"/>
      <c r="H117" s="281" t="s">
        <v>439</v>
      </c>
      <c r="I117" s="281" t="s">
        <v>440</v>
      </c>
      <c r="J117" s="281"/>
      <c r="K117" s="295"/>
    </row>
    <row r="118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ht="18.75" customHeight="1">
      <c r="B119" s="314"/>
      <c r="C119" s="278"/>
      <c r="D119" s="278"/>
      <c r="E119" s="278"/>
      <c r="F119" s="315"/>
      <c r="G119" s="278"/>
      <c r="H119" s="278"/>
      <c r="I119" s="278"/>
      <c r="J119" s="278"/>
      <c r="K119" s="314"/>
    </row>
    <row r="120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ht="45" customHeight="1">
      <c r="B122" s="319"/>
      <c r="C122" s="272" t="s">
        <v>441</v>
      </c>
      <c r="D122" s="272"/>
      <c r="E122" s="272"/>
      <c r="F122" s="272"/>
      <c r="G122" s="272"/>
      <c r="H122" s="272"/>
      <c r="I122" s="272"/>
      <c r="J122" s="272"/>
      <c r="K122" s="320"/>
    </row>
    <row r="123" ht="17.25" customHeight="1">
      <c r="B123" s="321"/>
      <c r="C123" s="296" t="s">
        <v>387</v>
      </c>
      <c r="D123" s="296"/>
      <c r="E123" s="296"/>
      <c r="F123" s="296" t="s">
        <v>388</v>
      </c>
      <c r="G123" s="297"/>
      <c r="H123" s="296" t="s">
        <v>53</v>
      </c>
      <c r="I123" s="296" t="s">
        <v>56</v>
      </c>
      <c r="J123" s="296" t="s">
        <v>389</v>
      </c>
      <c r="K123" s="322"/>
    </row>
    <row r="124" ht="17.25" customHeight="1">
      <c r="B124" s="321"/>
      <c r="C124" s="298" t="s">
        <v>390</v>
      </c>
      <c r="D124" s="298"/>
      <c r="E124" s="298"/>
      <c r="F124" s="299" t="s">
        <v>391</v>
      </c>
      <c r="G124" s="300"/>
      <c r="H124" s="298"/>
      <c r="I124" s="298"/>
      <c r="J124" s="298" t="s">
        <v>392</v>
      </c>
      <c r="K124" s="322"/>
    </row>
    <row r="125" ht="5.25" customHeight="1">
      <c r="B125" s="323"/>
      <c r="C125" s="301"/>
      <c r="D125" s="301"/>
      <c r="E125" s="301"/>
      <c r="F125" s="301"/>
      <c r="G125" s="281"/>
      <c r="H125" s="301"/>
      <c r="I125" s="301"/>
      <c r="J125" s="301"/>
      <c r="K125" s="324"/>
    </row>
    <row r="126" ht="15" customHeight="1">
      <c r="B126" s="323"/>
      <c r="C126" s="281" t="s">
        <v>396</v>
      </c>
      <c r="D126" s="301"/>
      <c r="E126" s="301"/>
      <c r="F126" s="303" t="s">
        <v>393</v>
      </c>
      <c r="G126" s="281"/>
      <c r="H126" s="281" t="s">
        <v>433</v>
      </c>
      <c r="I126" s="281" t="s">
        <v>395</v>
      </c>
      <c r="J126" s="281">
        <v>120</v>
      </c>
      <c r="K126" s="325"/>
    </row>
    <row r="127" ht="15" customHeight="1">
      <c r="B127" s="323"/>
      <c r="C127" s="281" t="s">
        <v>442</v>
      </c>
      <c r="D127" s="281"/>
      <c r="E127" s="281"/>
      <c r="F127" s="303" t="s">
        <v>393</v>
      </c>
      <c r="G127" s="281"/>
      <c r="H127" s="281" t="s">
        <v>443</v>
      </c>
      <c r="I127" s="281" t="s">
        <v>395</v>
      </c>
      <c r="J127" s="281" t="s">
        <v>444</v>
      </c>
      <c r="K127" s="325"/>
    </row>
    <row r="128" ht="15" customHeight="1">
      <c r="B128" s="323"/>
      <c r="C128" s="281" t="s">
        <v>84</v>
      </c>
      <c r="D128" s="281"/>
      <c r="E128" s="281"/>
      <c r="F128" s="303" t="s">
        <v>393</v>
      </c>
      <c r="G128" s="281"/>
      <c r="H128" s="281" t="s">
        <v>445</v>
      </c>
      <c r="I128" s="281" t="s">
        <v>395</v>
      </c>
      <c r="J128" s="281" t="s">
        <v>444</v>
      </c>
      <c r="K128" s="325"/>
    </row>
    <row r="129" ht="15" customHeight="1">
      <c r="B129" s="323"/>
      <c r="C129" s="281" t="s">
        <v>404</v>
      </c>
      <c r="D129" s="281"/>
      <c r="E129" s="281"/>
      <c r="F129" s="303" t="s">
        <v>399</v>
      </c>
      <c r="G129" s="281"/>
      <c r="H129" s="281" t="s">
        <v>405</v>
      </c>
      <c r="I129" s="281" t="s">
        <v>395</v>
      </c>
      <c r="J129" s="281">
        <v>15</v>
      </c>
      <c r="K129" s="325"/>
    </row>
    <row r="130" ht="15" customHeight="1">
      <c r="B130" s="323"/>
      <c r="C130" s="305" t="s">
        <v>406</v>
      </c>
      <c r="D130" s="305"/>
      <c r="E130" s="305"/>
      <c r="F130" s="306" t="s">
        <v>399</v>
      </c>
      <c r="G130" s="305"/>
      <c r="H130" s="305" t="s">
        <v>407</v>
      </c>
      <c r="I130" s="305" t="s">
        <v>395</v>
      </c>
      <c r="J130" s="305">
        <v>15</v>
      </c>
      <c r="K130" s="325"/>
    </row>
    <row r="131" ht="15" customHeight="1">
      <c r="B131" s="323"/>
      <c r="C131" s="305" t="s">
        <v>408</v>
      </c>
      <c r="D131" s="305"/>
      <c r="E131" s="305"/>
      <c r="F131" s="306" t="s">
        <v>399</v>
      </c>
      <c r="G131" s="305"/>
      <c r="H131" s="305" t="s">
        <v>409</v>
      </c>
      <c r="I131" s="305" t="s">
        <v>395</v>
      </c>
      <c r="J131" s="305">
        <v>20</v>
      </c>
      <c r="K131" s="325"/>
    </row>
    <row r="132" ht="15" customHeight="1">
      <c r="B132" s="323"/>
      <c r="C132" s="305" t="s">
        <v>410</v>
      </c>
      <c r="D132" s="305"/>
      <c r="E132" s="305"/>
      <c r="F132" s="306" t="s">
        <v>399</v>
      </c>
      <c r="G132" s="305"/>
      <c r="H132" s="305" t="s">
        <v>411</v>
      </c>
      <c r="I132" s="305" t="s">
        <v>395</v>
      </c>
      <c r="J132" s="305">
        <v>20</v>
      </c>
      <c r="K132" s="325"/>
    </row>
    <row r="133" ht="15" customHeight="1">
      <c r="B133" s="323"/>
      <c r="C133" s="281" t="s">
        <v>398</v>
      </c>
      <c r="D133" s="281"/>
      <c r="E133" s="281"/>
      <c r="F133" s="303" t="s">
        <v>399</v>
      </c>
      <c r="G133" s="281"/>
      <c r="H133" s="281" t="s">
        <v>433</v>
      </c>
      <c r="I133" s="281" t="s">
        <v>395</v>
      </c>
      <c r="J133" s="281">
        <v>50</v>
      </c>
      <c r="K133" s="325"/>
    </row>
    <row r="134" ht="15" customHeight="1">
      <c r="B134" s="323"/>
      <c r="C134" s="281" t="s">
        <v>412</v>
      </c>
      <c r="D134" s="281"/>
      <c r="E134" s="281"/>
      <c r="F134" s="303" t="s">
        <v>399</v>
      </c>
      <c r="G134" s="281"/>
      <c r="H134" s="281" t="s">
        <v>433</v>
      </c>
      <c r="I134" s="281" t="s">
        <v>395</v>
      </c>
      <c r="J134" s="281">
        <v>50</v>
      </c>
      <c r="K134" s="325"/>
    </row>
    <row r="135" ht="15" customHeight="1">
      <c r="B135" s="323"/>
      <c r="C135" s="281" t="s">
        <v>418</v>
      </c>
      <c r="D135" s="281"/>
      <c r="E135" s="281"/>
      <c r="F135" s="303" t="s">
        <v>399</v>
      </c>
      <c r="G135" s="281"/>
      <c r="H135" s="281" t="s">
        <v>433</v>
      </c>
      <c r="I135" s="281" t="s">
        <v>395</v>
      </c>
      <c r="J135" s="281">
        <v>50</v>
      </c>
      <c r="K135" s="325"/>
    </row>
    <row r="136" ht="15" customHeight="1">
      <c r="B136" s="323"/>
      <c r="C136" s="281" t="s">
        <v>420</v>
      </c>
      <c r="D136" s="281"/>
      <c r="E136" s="281"/>
      <c r="F136" s="303" t="s">
        <v>399</v>
      </c>
      <c r="G136" s="281"/>
      <c r="H136" s="281" t="s">
        <v>433</v>
      </c>
      <c r="I136" s="281" t="s">
        <v>395</v>
      </c>
      <c r="J136" s="281">
        <v>50</v>
      </c>
      <c r="K136" s="325"/>
    </row>
    <row r="137" ht="15" customHeight="1">
      <c r="B137" s="323"/>
      <c r="C137" s="281" t="s">
        <v>421</v>
      </c>
      <c r="D137" s="281"/>
      <c r="E137" s="281"/>
      <c r="F137" s="303" t="s">
        <v>399</v>
      </c>
      <c r="G137" s="281"/>
      <c r="H137" s="281" t="s">
        <v>446</v>
      </c>
      <c r="I137" s="281" t="s">
        <v>395</v>
      </c>
      <c r="J137" s="281">
        <v>255</v>
      </c>
      <c r="K137" s="325"/>
    </row>
    <row r="138" ht="15" customHeight="1">
      <c r="B138" s="323"/>
      <c r="C138" s="281" t="s">
        <v>423</v>
      </c>
      <c r="D138" s="281"/>
      <c r="E138" s="281"/>
      <c r="F138" s="303" t="s">
        <v>393</v>
      </c>
      <c r="G138" s="281"/>
      <c r="H138" s="281" t="s">
        <v>447</v>
      </c>
      <c r="I138" s="281" t="s">
        <v>425</v>
      </c>
      <c r="J138" s="281"/>
      <c r="K138" s="325"/>
    </row>
    <row r="139" ht="15" customHeight="1">
      <c r="B139" s="323"/>
      <c r="C139" s="281" t="s">
        <v>426</v>
      </c>
      <c r="D139" s="281"/>
      <c r="E139" s="281"/>
      <c r="F139" s="303" t="s">
        <v>393</v>
      </c>
      <c r="G139" s="281"/>
      <c r="H139" s="281" t="s">
        <v>448</v>
      </c>
      <c r="I139" s="281" t="s">
        <v>428</v>
      </c>
      <c r="J139" s="281"/>
      <c r="K139" s="325"/>
    </row>
    <row r="140" ht="15" customHeight="1">
      <c r="B140" s="323"/>
      <c r="C140" s="281" t="s">
        <v>429</v>
      </c>
      <c r="D140" s="281"/>
      <c r="E140" s="281"/>
      <c r="F140" s="303" t="s">
        <v>393</v>
      </c>
      <c r="G140" s="281"/>
      <c r="H140" s="281" t="s">
        <v>429</v>
      </c>
      <c r="I140" s="281" t="s">
        <v>428</v>
      </c>
      <c r="J140" s="281"/>
      <c r="K140" s="325"/>
    </row>
    <row r="141" ht="15" customHeight="1">
      <c r="B141" s="323"/>
      <c r="C141" s="281" t="s">
        <v>37</v>
      </c>
      <c r="D141" s="281"/>
      <c r="E141" s="281"/>
      <c r="F141" s="303" t="s">
        <v>393</v>
      </c>
      <c r="G141" s="281"/>
      <c r="H141" s="281" t="s">
        <v>449</v>
      </c>
      <c r="I141" s="281" t="s">
        <v>428</v>
      </c>
      <c r="J141" s="281"/>
      <c r="K141" s="325"/>
    </row>
    <row r="142" ht="15" customHeight="1">
      <c r="B142" s="323"/>
      <c r="C142" s="281" t="s">
        <v>450</v>
      </c>
      <c r="D142" s="281"/>
      <c r="E142" s="281"/>
      <c r="F142" s="303" t="s">
        <v>393</v>
      </c>
      <c r="G142" s="281"/>
      <c r="H142" s="281" t="s">
        <v>451</v>
      </c>
      <c r="I142" s="281" t="s">
        <v>428</v>
      </c>
      <c r="J142" s="281"/>
      <c r="K142" s="325"/>
    </row>
    <row r="143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ht="18.75" customHeight="1">
      <c r="B144" s="278"/>
      <c r="C144" s="278"/>
      <c r="D144" s="278"/>
      <c r="E144" s="278"/>
      <c r="F144" s="315"/>
      <c r="G144" s="278"/>
      <c r="H144" s="278"/>
      <c r="I144" s="278"/>
      <c r="J144" s="278"/>
      <c r="K144" s="278"/>
    </row>
    <row r="145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ht="45" customHeight="1">
      <c r="B147" s="293"/>
      <c r="C147" s="294" t="s">
        <v>452</v>
      </c>
      <c r="D147" s="294"/>
      <c r="E147" s="294"/>
      <c r="F147" s="294"/>
      <c r="G147" s="294"/>
      <c r="H147" s="294"/>
      <c r="I147" s="294"/>
      <c r="J147" s="294"/>
      <c r="K147" s="295"/>
    </row>
    <row r="148" ht="17.25" customHeight="1">
      <c r="B148" s="293"/>
      <c r="C148" s="296" t="s">
        <v>387</v>
      </c>
      <c r="D148" s="296"/>
      <c r="E148" s="296"/>
      <c r="F148" s="296" t="s">
        <v>388</v>
      </c>
      <c r="G148" s="297"/>
      <c r="H148" s="296" t="s">
        <v>53</v>
      </c>
      <c r="I148" s="296" t="s">
        <v>56</v>
      </c>
      <c r="J148" s="296" t="s">
        <v>389</v>
      </c>
      <c r="K148" s="295"/>
    </row>
    <row r="149" ht="17.25" customHeight="1">
      <c r="B149" s="293"/>
      <c r="C149" s="298" t="s">
        <v>390</v>
      </c>
      <c r="D149" s="298"/>
      <c r="E149" s="298"/>
      <c r="F149" s="299" t="s">
        <v>391</v>
      </c>
      <c r="G149" s="300"/>
      <c r="H149" s="298"/>
      <c r="I149" s="298"/>
      <c r="J149" s="298" t="s">
        <v>392</v>
      </c>
      <c r="K149" s="295"/>
    </row>
    <row r="150" ht="5.25" customHeight="1">
      <c r="B150" s="304"/>
      <c r="C150" s="301"/>
      <c r="D150" s="301"/>
      <c r="E150" s="301"/>
      <c r="F150" s="301"/>
      <c r="G150" s="302"/>
      <c r="H150" s="301"/>
      <c r="I150" s="301"/>
      <c r="J150" s="301"/>
      <c r="K150" s="325"/>
    </row>
    <row r="151" ht="15" customHeight="1">
      <c r="B151" s="304"/>
      <c r="C151" s="329" t="s">
        <v>396</v>
      </c>
      <c r="D151" s="281"/>
      <c r="E151" s="281"/>
      <c r="F151" s="330" t="s">
        <v>393</v>
      </c>
      <c r="G151" s="281"/>
      <c r="H151" s="329" t="s">
        <v>433</v>
      </c>
      <c r="I151" s="329" t="s">
        <v>395</v>
      </c>
      <c r="J151" s="329">
        <v>120</v>
      </c>
      <c r="K151" s="325"/>
    </row>
    <row r="152" ht="15" customHeight="1">
      <c r="B152" s="304"/>
      <c r="C152" s="329" t="s">
        <v>442</v>
      </c>
      <c r="D152" s="281"/>
      <c r="E152" s="281"/>
      <c r="F152" s="330" t="s">
        <v>393</v>
      </c>
      <c r="G152" s="281"/>
      <c r="H152" s="329" t="s">
        <v>453</v>
      </c>
      <c r="I152" s="329" t="s">
        <v>395</v>
      </c>
      <c r="J152" s="329" t="s">
        <v>444</v>
      </c>
      <c r="K152" s="325"/>
    </row>
    <row r="153" ht="15" customHeight="1">
      <c r="B153" s="304"/>
      <c r="C153" s="329" t="s">
        <v>84</v>
      </c>
      <c r="D153" s="281"/>
      <c r="E153" s="281"/>
      <c r="F153" s="330" t="s">
        <v>393</v>
      </c>
      <c r="G153" s="281"/>
      <c r="H153" s="329" t="s">
        <v>454</v>
      </c>
      <c r="I153" s="329" t="s">
        <v>395</v>
      </c>
      <c r="J153" s="329" t="s">
        <v>444</v>
      </c>
      <c r="K153" s="325"/>
    </row>
    <row r="154" ht="15" customHeight="1">
      <c r="B154" s="304"/>
      <c r="C154" s="329" t="s">
        <v>398</v>
      </c>
      <c r="D154" s="281"/>
      <c r="E154" s="281"/>
      <c r="F154" s="330" t="s">
        <v>399</v>
      </c>
      <c r="G154" s="281"/>
      <c r="H154" s="329" t="s">
        <v>433</v>
      </c>
      <c r="I154" s="329" t="s">
        <v>395</v>
      </c>
      <c r="J154" s="329">
        <v>50</v>
      </c>
      <c r="K154" s="325"/>
    </row>
    <row r="155" ht="15" customHeight="1">
      <c r="B155" s="304"/>
      <c r="C155" s="329" t="s">
        <v>401</v>
      </c>
      <c r="D155" s="281"/>
      <c r="E155" s="281"/>
      <c r="F155" s="330" t="s">
        <v>393</v>
      </c>
      <c r="G155" s="281"/>
      <c r="H155" s="329" t="s">
        <v>433</v>
      </c>
      <c r="I155" s="329" t="s">
        <v>403</v>
      </c>
      <c r="J155" s="329"/>
      <c r="K155" s="325"/>
    </row>
    <row r="156" ht="15" customHeight="1">
      <c r="B156" s="304"/>
      <c r="C156" s="329" t="s">
        <v>412</v>
      </c>
      <c r="D156" s="281"/>
      <c r="E156" s="281"/>
      <c r="F156" s="330" t="s">
        <v>399</v>
      </c>
      <c r="G156" s="281"/>
      <c r="H156" s="329" t="s">
        <v>433</v>
      </c>
      <c r="I156" s="329" t="s">
        <v>395</v>
      </c>
      <c r="J156" s="329">
        <v>50</v>
      </c>
      <c r="K156" s="325"/>
    </row>
    <row r="157" ht="15" customHeight="1">
      <c r="B157" s="304"/>
      <c r="C157" s="329" t="s">
        <v>420</v>
      </c>
      <c r="D157" s="281"/>
      <c r="E157" s="281"/>
      <c r="F157" s="330" t="s">
        <v>399</v>
      </c>
      <c r="G157" s="281"/>
      <c r="H157" s="329" t="s">
        <v>433</v>
      </c>
      <c r="I157" s="329" t="s">
        <v>395</v>
      </c>
      <c r="J157" s="329">
        <v>50</v>
      </c>
      <c r="K157" s="325"/>
    </row>
    <row r="158" ht="15" customHeight="1">
      <c r="B158" s="304"/>
      <c r="C158" s="329" t="s">
        <v>418</v>
      </c>
      <c r="D158" s="281"/>
      <c r="E158" s="281"/>
      <c r="F158" s="330" t="s">
        <v>399</v>
      </c>
      <c r="G158" s="281"/>
      <c r="H158" s="329" t="s">
        <v>433</v>
      </c>
      <c r="I158" s="329" t="s">
        <v>395</v>
      </c>
      <c r="J158" s="329">
        <v>50</v>
      </c>
      <c r="K158" s="325"/>
    </row>
    <row r="159" ht="15" customHeight="1">
      <c r="B159" s="304"/>
      <c r="C159" s="329" t="s">
        <v>92</v>
      </c>
      <c r="D159" s="281"/>
      <c r="E159" s="281"/>
      <c r="F159" s="330" t="s">
        <v>393</v>
      </c>
      <c r="G159" s="281"/>
      <c r="H159" s="329" t="s">
        <v>455</v>
      </c>
      <c r="I159" s="329" t="s">
        <v>395</v>
      </c>
      <c r="J159" s="329" t="s">
        <v>456</v>
      </c>
      <c r="K159" s="325"/>
    </row>
    <row r="160" ht="15" customHeight="1">
      <c r="B160" s="304"/>
      <c r="C160" s="329" t="s">
        <v>457</v>
      </c>
      <c r="D160" s="281"/>
      <c r="E160" s="281"/>
      <c r="F160" s="330" t="s">
        <v>393</v>
      </c>
      <c r="G160" s="281"/>
      <c r="H160" s="329" t="s">
        <v>458</v>
      </c>
      <c r="I160" s="329" t="s">
        <v>428</v>
      </c>
      <c r="J160" s="329"/>
      <c r="K160" s="325"/>
    </row>
    <row r="161" ht="15" customHeight="1">
      <c r="B161" s="331"/>
      <c r="C161" s="313"/>
      <c r="D161" s="313"/>
      <c r="E161" s="313"/>
      <c r="F161" s="313"/>
      <c r="G161" s="313"/>
      <c r="H161" s="313"/>
      <c r="I161" s="313"/>
      <c r="J161" s="313"/>
      <c r="K161" s="332"/>
    </row>
    <row r="162" ht="18.75" customHeight="1">
      <c r="B162" s="278"/>
      <c r="C162" s="281"/>
      <c r="D162" s="281"/>
      <c r="E162" s="281"/>
      <c r="F162" s="303"/>
      <c r="G162" s="281"/>
      <c r="H162" s="281"/>
      <c r="I162" s="281"/>
      <c r="J162" s="281"/>
      <c r="K162" s="278"/>
    </row>
    <row r="163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ht="45" customHeight="1">
      <c r="B165" s="271"/>
      <c r="C165" s="272" t="s">
        <v>459</v>
      </c>
      <c r="D165" s="272"/>
      <c r="E165" s="272"/>
      <c r="F165" s="272"/>
      <c r="G165" s="272"/>
      <c r="H165" s="272"/>
      <c r="I165" s="272"/>
      <c r="J165" s="272"/>
      <c r="K165" s="273"/>
    </row>
    <row r="166" ht="17.25" customHeight="1">
      <c r="B166" s="271"/>
      <c r="C166" s="296" t="s">
        <v>387</v>
      </c>
      <c r="D166" s="296"/>
      <c r="E166" s="296"/>
      <c r="F166" s="296" t="s">
        <v>388</v>
      </c>
      <c r="G166" s="333"/>
      <c r="H166" s="334" t="s">
        <v>53</v>
      </c>
      <c r="I166" s="334" t="s">
        <v>56</v>
      </c>
      <c r="J166" s="296" t="s">
        <v>389</v>
      </c>
      <c r="K166" s="273"/>
    </row>
    <row r="167" ht="17.25" customHeight="1">
      <c r="B167" s="274"/>
      <c r="C167" s="298" t="s">
        <v>390</v>
      </c>
      <c r="D167" s="298"/>
      <c r="E167" s="298"/>
      <c r="F167" s="299" t="s">
        <v>391</v>
      </c>
      <c r="G167" s="335"/>
      <c r="H167" s="336"/>
      <c r="I167" s="336"/>
      <c r="J167" s="298" t="s">
        <v>392</v>
      </c>
      <c r="K167" s="276"/>
    </row>
    <row r="168" ht="5.25" customHeight="1">
      <c r="B168" s="304"/>
      <c r="C168" s="301"/>
      <c r="D168" s="301"/>
      <c r="E168" s="301"/>
      <c r="F168" s="301"/>
      <c r="G168" s="302"/>
      <c r="H168" s="301"/>
      <c r="I168" s="301"/>
      <c r="J168" s="301"/>
      <c r="K168" s="325"/>
    </row>
    <row r="169" ht="15" customHeight="1">
      <c r="B169" s="304"/>
      <c r="C169" s="281" t="s">
        <v>396</v>
      </c>
      <c r="D169" s="281"/>
      <c r="E169" s="281"/>
      <c r="F169" s="303" t="s">
        <v>393</v>
      </c>
      <c r="G169" s="281"/>
      <c r="H169" s="281" t="s">
        <v>433</v>
      </c>
      <c r="I169" s="281" t="s">
        <v>395</v>
      </c>
      <c r="J169" s="281">
        <v>120</v>
      </c>
      <c r="K169" s="325"/>
    </row>
    <row r="170" ht="15" customHeight="1">
      <c r="B170" s="304"/>
      <c r="C170" s="281" t="s">
        <v>442</v>
      </c>
      <c r="D170" s="281"/>
      <c r="E170" s="281"/>
      <c r="F170" s="303" t="s">
        <v>393</v>
      </c>
      <c r="G170" s="281"/>
      <c r="H170" s="281" t="s">
        <v>443</v>
      </c>
      <c r="I170" s="281" t="s">
        <v>395</v>
      </c>
      <c r="J170" s="281" t="s">
        <v>444</v>
      </c>
      <c r="K170" s="325"/>
    </row>
    <row r="171" ht="15" customHeight="1">
      <c r="B171" s="304"/>
      <c r="C171" s="281" t="s">
        <v>84</v>
      </c>
      <c r="D171" s="281"/>
      <c r="E171" s="281"/>
      <c r="F171" s="303" t="s">
        <v>393</v>
      </c>
      <c r="G171" s="281"/>
      <c r="H171" s="281" t="s">
        <v>460</v>
      </c>
      <c r="I171" s="281" t="s">
        <v>395</v>
      </c>
      <c r="J171" s="281" t="s">
        <v>444</v>
      </c>
      <c r="K171" s="325"/>
    </row>
    <row r="172" ht="15" customHeight="1">
      <c r="B172" s="304"/>
      <c r="C172" s="281" t="s">
        <v>398</v>
      </c>
      <c r="D172" s="281"/>
      <c r="E172" s="281"/>
      <c r="F172" s="303" t="s">
        <v>399</v>
      </c>
      <c r="G172" s="281"/>
      <c r="H172" s="281" t="s">
        <v>460</v>
      </c>
      <c r="I172" s="281" t="s">
        <v>395</v>
      </c>
      <c r="J172" s="281">
        <v>50</v>
      </c>
      <c r="K172" s="325"/>
    </row>
    <row r="173" ht="15" customHeight="1">
      <c r="B173" s="304"/>
      <c r="C173" s="281" t="s">
        <v>401</v>
      </c>
      <c r="D173" s="281"/>
      <c r="E173" s="281"/>
      <c r="F173" s="303" t="s">
        <v>393</v>
      </c>
      <c r="G173" s="281"/>
      <c r="H173" s="281" t="s">
        <v>460</v>
      </c>
      <c r="I173" s="281" t="s">
        <v>403</v>
      </c>
      <c r="J173" s="281"/>
      <c r="K173" s="325"/>
    </row>
    <row r="174" ht="15" customHeight="1">
      <c r="B174" s="304"/>
      <c r="C174" s="281" t="s">
        <v>412</v>
      </c>
      <c r="D174" s="281"/>
      <c r="E174" s="281"/>
      <c r="F174" s="303" t="s">
        <v>399</v>
      </c>
      <c r="G174" s="281"/>
      <c r="H174" s="281" t="s">
        <v>460</v>
      </c>
      <c r="I174" s="281" t="s">
        <v>395</v>
      </c>
      <c r="J174" s="281">
        <v>50</v>
      </c>
      <c r="K174" s="325"/>
    </row>
    <row r="175" ht="15" customHeight="1">
      <c r="B175" s="304"/>
      <c r="C175" s="281" t="s">
        <v>420</v>
      </c>
      <c r="D175" s="281"/>
      <c r="E175" s="281"/>
      <c r="F175" s="303" t="s">
        <v>399</v>
      </c>
      <c r="G175" s="281"/>
      <c r="H175" s="281" t="s">
        <v>460</v>
      </c>
      <c r="I175" s="281" t="s">
        <v>395</v>
      </c>
      <c r="J175" s="281">
        <v>50</v>
      </c>
      <c r="K175" s="325"/>
    </row>
    <row r="176" ht="15" customHeight="1">
      <c r="B176" s="304"/>
      <c r="C176" s="281" t="s">
        <v>418</v>
      </c>
      <c r="D176" s="281"/>
      <c r="E176" s="281"/>
      <c r="F176" s="303" t="s">
        <v>399</v>
      </c>
      <c r="G176" s="281"/>
      <c r="H176" s="281" t="s">
        <v>460</v>
      </c>
      <c r="I176" s="281" t="s">
        <v>395</v>
      </c>
      <c r="J176" s="281">
        <v>50</v>
      </c>
      <c r="K176" s="325"/>
    </row>
    <row r="177" ht="15" customHeight="1">
      <c r="B177" s="304"/>
      <c r="C177" s="281" t="s">
        <v>101</v>
      </c>
      <c r="D177" s="281"/>
      <c r="E177" s="281"/>
      <c r="F177" s="303" t="s">
        <v>393</v>
      </c>
      <c r="G177" s="281"/>
      <c r="H177" s="281" t="s">
        <v>461</v>
      </c>
      <c r="I177" s="281" t="s">
        <v>462</v>
      </c>
      <c r="J177" s="281"/>
      <c r="K177" s="325"/>
    </row>
    <row r="178" ht="15" customHeight="1">
      <c r="B178" s="304"/>
      <c r="C178" s="281" t="s">
        <v>56</v>
      </c>
      <c r="D178" s="281"/>
      <c r="E178" s="281"/>
      <c r="F178" s="303" t="s">
        <v>393</v>
      </c>
      <c r="G178" s="281"/>
      <c r="H178" s="281" t="s">
        <v>463</v>
      </c>
      <c r="I178" s="281" t="s">
        <v>464</v>
      </c>
      <c r="J178" s="281">
        <v>1</v>
      </c>
      <c r="K178" s="325"/>
    </row>
    <row r="179" ht="15" customHeight="1">
      <c r="B179" s="304"/>
      <c r="C179" s="281" t="s">
        <v>52</v>
      </c>
      <c r="D179" s="281"/>
      <c r="E179" s="281"/>
      <c r="F179" s="303" t="s">
        <v>393</v>
      </c>
      <c r="G179" s="281"/>
      <c r="H179" s="281" t="s">
        <v>465</v>
      </c>
      <c r="I179" s="281" t="s">
        <v>395</v>
      </c>
      <c r="J179" s="281">
        <v>20</v>
      </c>
      <c r="K179" s="325"/>
    </row>
    <row r="180" ht="15" customHeight="1">
      <c r="B180" s="304"/>
      <c r="C180" s="281" t="s">
        <v>53</v>
      </c>
      <c r="D180" s="281"/>
      <c r="E180" s="281"/>
      <c r="F180" s="303" t="s">
        <v>393</v>
      </c>
      <c r="G180" s="281"/>
      <c r="H180" s="281" t="s">
        <v>466</v>
      </c>
      <c r="I180" s="281" t="s">
        <v>395</v>
      </c>
      <c r="J180" s="281">
        <v>255</v>
      </c>
      <c r="K180" s="325"/>
    </row>
    <row r="181" ht="15" customHeight="1">
      <c r="B181" s="304"/>
      <c r="C181" s="281" t="s">
        <v>102</v>
      </c>
      <c r="D181" s="281"/>
      <c r="E181" s="281"/>
      <c r="F181" s="303" t="s">
        <v>393</v>
      </c>
      <c r="G181" s="281"/>
      <c r="H181" s="281" t="s">
        <v>357</v>
      </c>
      <c r="I181" s="281" t="s">
        <v>395</v>
      </c>
      <c r="J181" s="281">
        <v>10</v>
      </c>
      <c r="K181" s="325"/>
    </row>
    <row r="182" ht="15" customHeight="1">
      <c r="B182" s="304"/>
      <c r="C182" s="281" t="s">
        <v>103</v>
      </c>
      <c r="D182" s="281"/>
      <c r="E182" s="281"/>
      <c r="F182" s="303" t="s">
        <v>393</v>
      </c>
      <c r="G182" s="281"/>
      <c r="H182" s="281" t="s">
        <v>467</v>
      </c>
      <c r="I182" s="281" t="s">
        <v>428</v>
      </c>
      <c r="J182" s="281"/>
      <c r="K182" s="325"/>
    </row>
    <row r="183" ht="15" customHeight="1">
      <c r="B183" s="304"/>
      <c r="C183" s="281" t="s">
        <v>468</v>
      </c>
      <c r="D183" s="281"/>
      <c r="E183" s="281"/>
      <c r="F183" s="303" t="s">
        <v>393</v>
      </c>
      <c r="G183" s="281"/>
      <c r="H183" s="281" t="s">
        <v>469</v>
      </c>
      <c r="I183" s="281" t="s">
        <v>428</v>
      </c>
      <c r="J183" s="281"/>
      <c r="K183" s="325"/>
    </row>
    <row r="184" ht="15" customHeight="1">
      <c r="B184" s="304"/>
      <c r="C184" s="281" t="s">
        <v>457</v>
      </c>
      <c r="D184" s="281"/>
      <c r="E184" s="281"/>
      <c r="F184" s="303" t="s">
        <v>393</v>
      </c>
      <c r="G184" s="281"/>
      <c r="H184" s="281" t="s">
        <v>470</v>
      </c>
      <c r="I184" s="281" t="s">
        <v>428</v>
      </c>
      <c r="J184" s="281"/>
      <c r="K184" s="325"/>
    </row>
    <row r="185" ht="15" customHeight="1">
      <c r="B185" s="304"/>
      <c r="C185" s="281" t="s">
        <v>105</v>
      </c>
      <c r="D185" s="281"/>
      <c r="E185" s="281"/>
      <c r="F185" s="303" t="s">
        <v>399</v>
      </c>
      <c r="G185" s="281"/>
      <c r="H185" s="281" t="s">
        <v>471</v>
      </c>
      <c r="I185" s="281" t="s">
        <v>395</v>
      </c>
      <c r="J185" s="281">
        <v>50</v>
      </c>
      <c r="K185" s="325"/>
    </row>
    <row r="186" ht="15" customHeight="1">
      <c r="B186" s="304"/>
      <c r="C186" s="281" t="s">
        <v>472</v>
      </c>
      <c r="D186" s="281"/>
      <c r="E186" s="281"/>
      <c r="F186" s="303" t="s">
        <v>399</v>
      </c>
      <c r="G186" s="281"/>
      <c r="H186" s="281" t="s">
        <v>473</v>
      </c>
      <c r="I186" s="281" t="s">
        <v>474</v>
      </c>
      <c r="J186" s="281"/>
      <c r="K186" s="325"/>
    </row>
    <row r="187" ht="15" customHeight="1">
      <c r="B187" s="304"/>
      <c r="C187" s="281" t="s">
        <v>475</v>
      </c>
      <c r="D187" s="281"/>
      <c r="E187" s="281"/>
      <c r="F187" s="303" t="s">
        <v>399</v>
      </c>
      <c r="G187" s="281"/>
      <c r="H187" s="281" t="s">
        <v>476</v>
      </c>
      <c r="I187" s="281" t="s">
        <v>474</v>
      </c>
      <c r="J187" s="281"/>
      <c r="K187" s="325"/>
    </row>
    <row r="188" ht="15" customHeight="1">
      <c r="B188" s="304"/>
      <c r="C188" s="281" t="s">
        <v>477</v>
      </c>
      <c r="D188" s="281"/>
      <c r="E188" s="281"/>
      <c r="F188" s="303" t="s">
        <v>399</v>
      </c>
      <c r="G188" s="281"/>
      <c r="H188" s="281" t="s">
        <v>478</v>
      </c>
      <c r="I188" s="281" t="s">
        <v>474</v>
      </c>
      <c r="J188" s="281"/>
      <c r="K188" s="325"/>
    </row>
    <row r="189" ht="15" customHeight="1">
      <c r="B189" s="304"/>
      <c r="C189" s="337" t="s">
        <v>479</v>
      </c>
      <c r="D189" s="281"/>
      <c r="E189" s="281"/>
      <c r="F189" s="303" t="s">
        <v>399</v>
      </c>
      <c r="G189" s="281"/>
      <c r="H189" s="281" t="s">
        <v>480</v>
      </c>
      <c r="I189" s="281" t="s">
        <v>481</v>
      </c>
      <c r="J189" s="338" t="s">
        <v>482</v>
      </c>
      <c r="K189" s="325"/>
    </row>
    <row r="190" ht="15" customHeight="1">
      <c r="B190" s="304"/>
      <c r="C190" s="288" t="s">
        <v>41</v>
      </c>
      <c r="D190" s="281"/>
      <c r="E190" s="281"/>
      <c r="F190" s="303" t="s">
        <v>393</v>
      </c>
      <c r="G190" s="281"/>
      <c r="H190" s="278" t="s">
        <v>483</v>
      </c>
      <c r="I190" s="281" t="s">
        <v>484</v>
      </c>
      <c r="J190" s="281"/>
      <c r="K190" s="325"/>
    </row>
    <row r="191" ht="15" customHeight="1">
      <c r="B191" s="304"/>
      <c r="C191" s="288" t="s">
        <v>485</v>
      </c>
      <c r="D191" s="281"/>
      <c r="E191" s="281"/>
      <c r="F191" s="303" t="s">
        <v>393</v>
      </c>
      <c r="G191" s="281"/>
      <c r="H191" s="281" t="s">
        <v>486</v>
      </c>
      <c r="I191" s="281" t="s">
        <v>428</v>
      </c>
      <c r="J191" s="281"/>
      <c r="K191" s="325"/>
    </row>
    <row r="192" ht="15" customHeight="1">
      <c r="B192" s="304"/>
      <c r="C192" s="288" t="s">
        <v>487</v>
      </c>
      <c r="D192" s="281"/>
      <c r="E192" s="281"/>
      <c r="F192" s="303" t="s">
        <v>393</v>
      </c>
      <c r="G192" s="281"/>
      <c r="H192" s="281" t="s">
        <v>488</v>
      </c>
      <c r="I192" s="281" t="s">
        <v>428</v>
      </c>
      <c r="J192" s="281"/>
      <c r="K192" s="325"/>
    </row>
    <row r="193" ht="15" customHeight="1">
      <c r="B193" s="304"/>
      <c r="C193" s="288" t="s">
        <v>489</v>
      </c>
      <c r="D193" s="281"/>
      <c r="E193" s="281"/>
      <c r="F193" s="303" t="s">
        <v>399</v>
      </c>
      <c r="G193" s="281"/>
      <c r="H193" s="281" t="s">
        <v>490</v>
      </c>
      <c r="I193" s="281" t="s">
        <v>428</v>
      </c>
      <c r="J193" s="281"/>
      <c r="K193" s="325"/>
    </row>
    <row r="194" ht="15" customHeight="1">
      <c r="B194" s="331"/>
      <c r="C194" s="339"/>
      <c r="D194" s="313"/>
      <c r="E194" s="313"/>
      <c r="F194" s="313"/>
      <c r="G194" s="313"/>
      <c r="H194" s="313"/>
      <c r="I194" s="313"/>
      <c r="J194" s="313"/>
      <c r="K194" s="332"/>
    </row>
    <row r="195" ht="18.75" customHeight="1">
      <c r="B195" s="278"/>
      <c r="C195" s="281"/>
      <c r="D195" s="281"/>
      <c r="E195" s="281"/>
      <c r="F195" s="303"/>
      <c r="G195" s="281"/>
      <c r="H195" s="281"/>
      <c r="I195" s="281"/>
      <c r="J195" s="281"/>
      <c r="K195" s="278"/>
    </row>
    <row r="196" ht="18.75" customHeight="1">
      <c r="B196" s="278"/>
      <c r="C196" s="281"/>
      <c r="D196" s="281"/>
      <c r="E196" s="281"/>
      <c r="F196" s="303"/>
      <c r="G196" s="281"/>
      <c r="H196" s="281"/>
      <c r="I196" s="281"/>
      <c r="J196" s="281"/>
      <c r="K196" s="278"/>
    </row>
    <row r="197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ht="21">
      <c r="B199" s="271"/>
      <c r="C199" s="272" t="s">
        <v>491</v>
      </c>
      <c r="D199" s="272"/>
      <c r="E199" s="272"/>
      <c r="F199" s="272"/>
      <c r="G199" s="272"/>
      <c r="H199" s="272"/>
      <c r="I199" s="272"/>
      <c r="J199" s="272"/>
      <c r="K199" s="273"/>
    </row>
    <row r="200" ht="25.5" customHeight="1">
      <c r="B200" s="271"/>
      <c r="C200" s="340" t="s">
        <v>492</v>
      </c>
      <c r="D200" s="340"/>
      <c r="E200" s="340"/>
      <c r="F200" s="340" t="s">
        <v>493</v>
      </c>
      <c r="G200" s="341"/>
      <c r="H200" s="340" t="s">
        <v>494</v>
      </c>
      <c r="I200" s="340"/>
      <c r="J200" s="340"/>
      <c r="K200" s="273"/>
    </row>
    <row r="201" ht="5.25" customHeight="1">
      <c r="B201" s="304"/>
      <c r="C201" s="301"/>
      <c r="D201" s="301"/>
      <c r="E201" s="301"/>
      <c r="F201" s="301"/>
      <c r="G201" s="281"/>
      <c r="H201" s="301"/>
      <c r="I201" s="301"/>
      <c r="J201" s="301"/>
      <c r="K201" s="325"/>
    </row>
    <row r="202" ht="15" customHeight="1">
      <c r="B202" s="304"/>
      <c r="C202" s="281" t="s">
        <v>484</v>
      </c>
      <c r="D202" s="281"/>
      <c r="E202" s="281"/>
      <c r="F202" s="303" t="s">
        <v>42</v>
      </c>
      <c r="G202" s="281"/>
      <c r="H202" s="281" t="s">
        <v>495</v>
      </c>
      <c r="I202" s="281"/>
      <c r="J202" s="281"/>
      <c r="K202" s="325"/>
    </row>
    <row r="203" ht="15" customHeight="1">
      <c r="B203" s="304"/>
      <c r="C203" s="310"/>
      <c r="D203" s="281"/>
      <c r="E203" s="281"/>
      <c r="F203" s="303" t="s">
        <v>43</v>
      </c>
      <c r="G203" s="281"/>
      <c r="H203" s="281" t="s">
        <v>496</v>
      </c>
      <c r="I203" s="281"/>
      <c r="J203" s="281"/>
      <c r="K203" s="325"/>
    </row>
    <row r="204" ht="15" customHeight="1">
      <c r="B204" s="304"/>
      <c r="C204" s="310"/>
      <c r="D204" s="281"/>
      <c r="E204" s="281"/>
      <c r="F204" s="303" t="s">
        <v>46</v>
      </c>
      <c r="G204" s="281"/>
      <c r="H204" s="281" t="s">
        <v>497</v>
      </c>
      <c r="I204" s="281"/>
      <c r="J204" s="281"/>
      <c r="K204" s="325"/>
    </row>
    <row r="205" ht="15" customHeight="1">
      <c r="B205" s="304"/>
      <c r="C205" s="281"/>
      <c r="D205" s="281"/>
      <c r="E205" s="281"/>
      <c r="F205" s="303" t="s">
        <v>44</v>
      </c>
      <c r="G205" s="281"/>
      <c r="H205" s="281" t="s">
        <v>498</v>
      </c>
      <c r="I205" s="281"/>
      <c r="J205" s="281"/>
      <c r="K205" s="325"/>
    </row>
    <row r="206" ht="15" customHeight="1">
      <c r="B206" s="304"/>
      <c r="C206" s="281"/>
      <c r="D206" s="281"/>
      <c r="E206" s="281"/>
      <c r="F206" s="303" t="s">
        <v>45</v>
      </c>
      <c r="G206" s="281"/>
      <c r="H206" s="281" t="s">
        <v>499</v>
      </c>
      <c r="I206" s="281"/>
      <c r="J206" s="281"/>
      <c r="K206" s="325"/>
    </row>
    <row r="207" ht="15" customHeight="1">
      <c r="B207" s="304"/>
      <c r="C207" s="281"/>
      <c r="D207" s="281"/>
      <c r="E207" s="281"/>
      <c r="F207" s="303"/>
      <c r="G207" s="281"/>
      <c r="H207" s="281"/>
      <c r="I207" s="281"/>
      <c r="J207" s="281"/>
      <c r="K207" s="325"/>
    </row>
    <row r="208" ht="15" customHeight="1">
      <c r="B208" s="304"/>
      <c r="C208" s="281" t="s">
        <v>440</v>
      </c>
      <c r="D208" s="281"/>
      <c r="E208" s="281"/>
      <c r="F208" s="303" t="s">
        <v>77</v>
      </c>
      <c r="G208" s="281"/>
      <c r="H208" s="281" t="s">
        <v>500</v>
      </c>
      <c r="I208" s="281"/>
      <c r="J208" s="281"/>
      <c r="K208" s="325"/>
    </row>
    <row r="209" ht="15" customHeight="1">
      <c r="B209" s="304"/>
      <c r="C209" s="310"/>
      <c r="D209" s="281"/>
      <c r="E209" s="281"/>
      <c r="F209" s="303" t="s">
        <v>336</v>
      </c>
      <c r="G209" s="281"/>
      <c r="H209" s="281" t="s">
        <v>337</v>
      </c>
      <c r="I209" s="281"/>
      <c r="J209" s="281"/>
      <c r="K209" s="325"/>
    </row>
    <row r="210" ht="15" customHeight="1">
      <c r="B210" s="304"/>
      <c r="C210" s="281"/>
      <c r="D210" s="281"/>
      <c r="E210" s="281"/>
      <c r="F210" s="303" t="s">
        <v>334</v>
      </c>
      <c r="G210" s="281"/>
      <c r="H210" s="281" t="s">
        <v>501</v>
      </c>
      <c r="I210" s="281"/>
      <c r="J210" s="281"/>
      <c r="K210" s="325"/>
    </row>
    <row r="211" ht="15" customHeight="1">
      <c r="B211" s="342"/>
      <c r="C211" s="310"/>
      <c r="D211" s="310"/>
      <c r="E211" s="310"/>
      <c r="F211" s="303" t="s">
        <v>338</v>
      </c>
      <c r="G211" s="288"/>
      <c r="H211" s="329" t="s">
        <v>339</v>
      </c>
      <c r="I211" s="329"/>
      <c r="J211" s="329"/>
      <c r="K211" s="343"/>
    </row>
    <row r="212" ht="15" customHeight="1">
      <c r="B212" s="342"/>
      <c r="C212" s="310"/>
      <c r="D212" s="310"/>
      <c r="E212" s="310"/>
      <c r="F212" s="303" t="s">
        <v>340</v>
      </c>
      <c r="G212" s="288"/>
      <c r="H212" s="329" t="s">
        <v>502</v>
      </c>
      <c r="I212" s="329"/>
      <c r="J212" s="329"/>
      <c r="K212" s="343"/>
    </row>
    <row r="213" ht="15" customHeight="1">
      <c r="B213" s="342"/>
      <c r="C213" s="310"/>
      <c r="D213" s="310"/>
      <c r="E213" s="310"/>
      <c r="F213" s="344"/>
      <c r="G213" s="288"/>
      <c r="H213" s="345"/>
      <c r="I213" s="345"/>
      <c r="J213" s="345"/>
      <c r="K213" s="343"/>
    </row>
    <row r="214" ht="15" customHeight="1">
      <c r="B214" s="342"/>
      <c r="C214" s="281" t="s">
        <v>464</v>
      </c>
      <c r="D214" s="310"/>
      <c r="E214" s="310"/>
      <c r="F214" s="303">
        <v>1</v>
      </c>
      <c r="G214" s="288"/>
      <c r="H214" s="329" t="s">
        <v>503</v>
      </c>
      <c r="I214" s="329"/>
      <c r="J214" s="329"/>
      <c r="K214" s="343"/>
    </row>
    <row r="215" ht="15" customHeight="1">
      <c r="B215" s="342"/>
      <c r="C215" s="310"/>
      <c r="D215" s="310"/>
      <c r="E215" s="310"/>
      <c r="F215" s="303">
        <v>2</v>
      </c>
      <c r="G215" s="288"/>
      <c r="H215" s="329" t="s">
        <v>504</v>
      </c>
      <c r="I215" s="329"/>
      <c r="J215" s="329"/>
      <c r="K215" s="343"/>
    </row>
    <row r="216" ht="15" customHeight="1">
      <c r="B216" s="342"/>
      <c r="C216" s="310"/>
      <c r="D216" s="310"/>
      <c r="E216" s="310"/>
      <c r="F216" s="303">
        <v>3</v>
      </c>
      <c r="G216" s="288"/>
      <c r="H216" s="329" t="s">
        <v>505</v>
      </c>
      <c r="I216" s="329"/>
      <c r="J216" s="329"/>
      <c r="K216" s="343"/>
    </row>
    <row r="217" ht="15" customHeight="1">
      <c r="B217" s="342"/>
      <c r="C217" s="310"/>
      <c r="D217" s="310"/>
      <c r="E217" s="310"/>
      <c r="F217" s="303">
        <v>4</v>
      </c>
      <c r="G217" s="288"/>
      <c r="H217" s="329" t="s">
        <v>506</v>
      </c>
      <c r="I217" s="329"/>
      <c r="J217" s="329"/>
      <c r="K217" s="343"/>
    </row>
    <row r="218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Darja Kolkova</dc:creator>
  <cp:lastModifiedBy>Darja Kolkova</cp:lastModifiedBy>
  <dcterms:created xsi:type="dcterms:W3CDTF">2019-06-27T08:15:07Z</dcterms:created>
  <dcterms:modified xsi:type="dcterms:W3CDTF">2019-06-27T08:15:09Z</dcterms:modified>
</cp:coreProperties>
</file>